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90" windowHeight="10920" tabRatio="902"/>
  </bookViews>
  <sheets>
    <sheet name="Приложение 1" sheetId="12" r:id="rId1"/>
    <sheet name="Приложение 2" sheetId="11" r:id="rId2"/>
    <sheet name="Приложение 3" sheetId="56" r:id="rId3"/>
  </sheets>
  <definedNames>
    <definedName name="_xlnm.Print_Area" localSheetId="0">'Приложение 1'!$A$1:$Q$67</definedName>
    <definedName name="_xlnm.Print_Area" localSheetId="1">'Приложение 2'!$A$1:$F$36</definedName>
    <definedName name="_xlnm.Print_Titles" localSheetId="0">'Приложение 1'!$8:$10</definedName>
  </definedNames>
  <calcPr calcId="114210" fullCalcOnLoad="1"/>
</workbook>
</file>

<file path=xl/calcChain.xml><?xml version="1.0" encoding="utf-8"?>
<calcChain xmlns="http://schemas.openxmlformats.org/spreadsheetml/2006/main">
  <c r="C53" i="56"/>
  <c r="C52"/>
  <c r="C50"/>
  <c r="C49"/>
  <c r="C48"/>
  <c r="C47"/>
  <c r="C46"/>
  <c r="C44"/>
  <c r="C42"/>
  <c r="C40"/>
  <c r="C39"/>
  <c r="C37"/>
  <c r="C36"/>
  <c r="C34"/>
  <c r="C33"/>
  <c r="C32"/>
  <c r="C31"/>
  <c r="C26"/>
  <c r="C24"/>
  <c r="F22"/>
  <c r="C22"/>
  <c r="F21"/>
  <c r="C21"/>
  <c r="F20"/>
  <c r="C20"/>
  <c r="F19"/>
  <c r="C19"/>
  <c r="L18"/>
  <c r="C18"/>
  <c r="J17"/>
  <c r="C17"/>
  <c r="H16"/>
  <c r="C16"/>
  <c r="L15"/>
  <c r="C15"/>
  <c r="L14"/>
  <c r="C14"/>
  <c r="F12"/>
  <c r="C12"/>
  <c r="P10"/>
  <c r="O10"/>
  <c r="M10"/>
  <c r="L10"/>
  <c r="K10"/>
  <c r="J10"/>
  <c r="I10"/>
  <c r="H10"/>
  <c r="G10"/>
  <c r="F10"/>
  <c r="E10"/>
  <c r="D10"/>
  <c r="C10"/>
  <c r="U66" i="12"/>
  <c r="V66"/>
  <c r="N15"/>
  <c r="Q57"/>
  <c r="D17" i="11"/>
  <c r="E17"/>
  <c r="C17"/>
  <c r="U52" i="12"/>
  <c r="V52"/>
  <c r="F25" i="11"/>
  <c r="F22"/>
  <c r="F18"/>
  <c r="F17"/>
  <c r="F16"/>
  <c r="F15"/>
  <c r="F13"/>
  <c r="F11"/>
  <c r="D21"/>
  <c r="E21"/>
  <c r="C21"/>
  <c r="E10"/>
  <c r="D10"/>
  <c r="D9"/>
  <c r="D33"/>
  <c r="C10"/>
  <c r="U53" i="12"/>
  <c r="F10" i="11"/>
  <c r="E9"/>
  <c r="E33"/>
  <c r="C9"/>
  <c r="F21"/>
  <c r="T69" i="12"/>
  <c r="G52"/>
  <c r="G66"/>
  <c r="P66"/>
  <c r="Q66"/>
  <c r="G32"/>
  <c r="G36"/>
  <c r="G40"/>
  <c r="G42"/>
  <c r="G44"/>
  <c r="G47"/>
  <c r="G50"/>
  <c r="G54"/>
  <c r="P54"/>
  <c r="Q54"/>
  <c r="G58"/>
  <c r="G61"/>
  <c r="P61"/>
  <c r="Q61"/>
  <c r="G64"/>
  <c r="G67"/>
  <c r="P67"/>
  <c r="Q67"/>
  <c r="G30"/>
  <c r="O30"/>
  <c r="Q30"/>
  <c r="G34"/>
  <c r="G38"/>
  <c r="G41"/>
  <c r="O41"/>
  <c r="Q41"/>
  <c r="G43"/>
  <c r="G45"/>
  <c r="O45"/>
  <c r="Q45"/>
  <c r="G48"/>
  <c r="G56"/>
  <c r="P56"/>
  <c r="Q56"/>
  <c r="G60"/>
  <c r="G62"/>
  <c r="P62"/>
  <c r="Q62"/>
  <c r="C33" i="11"/>
  <c r="F33"/>
  <c r="F9"/>
  <c r="P64" i="12"/>
  <c r="Q64"/>
  <c r="P60"/>
  <c r="Q60"/>
  <c r="P58"/>
  <c r="Q58"/>
  <c r="O52"/>
  <c r="O51"/>
  <c r="O50"/>
  <c r="Q50"/>
  <c r="O48"/>
  <c r="Q48"/>
  <c r="O47"/>
  <c r="Q47"/>
  <c r="O44"/>
  <c r="Q44"/>
  <c r="O43"/>
  <c r="Q43"/>
  <c r="O42"/>
  <c r="O40"/>
  <c r="Q40"/>
  <c r="Q39"/>
  <c r="O38"/>
  <c r="Q38"/>
  <c r="Q35"/>
  <c r="Q33"/>
  <c r="O32"/>
  <c r="Q63"/>
  <c r="Q52"/>
  <c r="Q46"/>
  <c r="Q42"/>
  <c r="Q37"/>
  <c r="Q32"/>
  <c r="Q31"/>
  <c r="G12"/>
  <c r="O34"/>
  <c r="O36"/>
  <c r="Q36"/>
  <c r="P12"/>
  <c r="O12"/>
  <c r="Q34"/>
  <c r="G11"/>
  <c r="Q15"/>
  <c r="N17"/>
  <c r="Q17"/>
  <c r="N18"/>
  <c r="Q18"/>
  <c r="N19"/>
  <c r="Q19"/>
  <c r="N20"/>
  <c r="Q20"/>
  <c r="N21"/>
  <c r="Q21"/>
  <c r="N22"/>
  <c r="Q22"/>
  <c r="N23"/>
  <c r="Q23"/>
  <c r="N24"/>
  <c r="Q24"/>
  <c r="N25"/>
  <c r="Q25"/>
  <c r="N26"/>
  <c r="Q26"/>
  <c r="N27"/>
  <c r="Q27"/>
  <c r="N28"/>
  <c r="Q28"/>
  <c r="O11"/>
  <c r="P11"/>
  <c r="N12"/>
  <c r="N11"/>
</calcChain>
</file>

<file path=xl/sharedStrings.xml><?xml version="1.0" encoding="utf-8"?>
<sst xmlns="http://schemas.openxmlformats.org/spreadsheetml/2006/main" count="320" uniqueCount="263">
  <si>
    <t>Всего</t>
  </si>
  <si>
    <t>План 2013 г.</t>
  </si>
  <si>
    <t>Технический директор</t>
  </si>
  <si>
    <t>А.В. Леонов</t>
  </si>
  <si>
    <t>Реконструкция ВЛ-10кВ ф. 10-16Г ПС Осиновская</t>
  </si>
  <si>
    <t>Реконструкция ПС Таежная 35/6 кВ, в том числе:</t>
  </si>
  <si>
    <t>Трансформаторов ТМ-750 и ТМ-1000 на ТМГ-1000 2 шт.</t>
  </si>
  <si>
    <t>Реконструкция кабельного канала на ОРУ-35</t>
  </si>
  <si>
    <t>Панелей РУ-0,4 кВ на панели ЩО-70 9 шт.</t>
  </si>
  <si>
    <t>Реконструкция ПС Таежная 110/6,6/6,3 кВ, в том числе:</t>
  </si>
  <si>
    <t>Замена трансформаторов собственных нужд 400 кВА -  2 шт.</t>
  </si>
  <si>
    <t>Реконструкция ПС Анжерская 35/6 кВ, в том числе:</t>
  </si>
  <si>
    <t>7.</t>
  </si>
  <si>
    <t>10.2.</t>
  </si>
  <si>
    <t>План 
года 2013</t>
  </si>
  <si>
    <t>Трансформаторов тока ТФЗМ-35 на ТОЛ-35 4 шт.</t>
  </si>
  <si>
    <t>Разъединителей РГПЗ-2-35/1000 с ручным приводом 12 шт.</t>
  </si>
  <si>
    <t>МВ-35 на ВВ-35 - 3 шт. с ТОЛ-35-III-II УХЛ1 -  6 шт.</t>
  </si>
  <si>
    <t>Трансформаторов СН 35 кВ ТМ-100 35/ 0,4 кВ 2 шт.</t>
  </si>
  <si>
    <t>2.8.</t>
  </si>
  <si>
    <t>1 кв-л</t>
  </si>
  <si>
    <t>2 кв-л</t>
  </si>
  <si>
    <t>3 кв-л</t>
  </si>
  <si>
    <t>4 кв-л</t>
  </si>
  <si>
    <t>Реконструкция кабельного канала на ОРУ-35, кабельного канала на 6 кВ, цепей вторичной коммутации на ОРУ-35</t>
  </si>
  <si>
    <t>Трансформаторов СН базы АУЭС ТМ-180 на ТМ-250 2 шт.</t>
  </si>
  <si>
    <t>УИ 300.1 - устройство для питания цепей DC/AC - для поверки и градуировки амперметров, вольтметров</t>
  </si>
  <si>
    <t>Стенд СВС-50м для испытания защитных средств</t>
  </si>
  <si>
    <t>Реконструкция водопроводной сети до КЭМУ :</t>
  </si>
  <si>
    <t>План 
года 2012</t>
  </si>
  <si>
    <t>Реконструкция ТП-98, в том числе:</t>
  </si>
  <si>
    <t>Реконструкция ТП-94, в том числе:</t>
  </si>
  <si>
    <t>Реконструкция РП-6 кВ Физкультурник, в том числе:</t>
  </si>
  <si>
    <t>Реконструкция ПС Судженская 110/6 кВ, в том числе:</t>
  </si>
  <si>
    <t>7.1.</t>
  </si>
  <si>
    <t>8.</t>
  </si>
  <si>
    <t>Приобретение, в том числе:</t>
  </si>
  <si>
    <t>9.1.</t>
  </si>
  <si>
    <t>9.2.</t>
  </si>
  <si>
    <t>приборов для производственной лаборатории</t>
  </si>
  <si>
    <t>Монтаж водопроводной сети</t>
  </si>
  <si>
    <t xml:space="preserve">МВ-6 кВ на ВВ-6 кВ  - 6 шт. </t>
  </si>
  <si>
    <t>10.1.</t>
  </si>
  <si>
    <t>11.</t>
  </si>
  <si>
    <t>13.</t>
  </si>
  <si>
    <t>14.</t>
  </si>
  <si>
    <t>14.1.</t>
  </si>
  <si>
    <t>15.</t>
  </si>
  <si>
    <t>15.1.</t>
  </si>
  <si>
    <t>6.</t>
  </si>
  <si>
    <t>8.1.</t>
  </si>
  <si>
    <t>9.</t>
  </si>
  <si>
    <t>10.</t>
  </si>
  <si>
    <t>13.1.</t>
  </si>
  <si>
    <t>№ п/п</t>
  </si>
  <si>
    <t>1.</t>
  </si>
  <si>
    <t>1.1.</t>
  </si>
  <si>
    <t>1.2.</t>
  </si>
  <si>
    <t>2.</t>
  </si>
  <si>
    <t>2.1.</t>
  </si>
  <si>
    <t>2.2.</t>
  </si>
  <si>
    <t>2.3.</t>
  </si>
  <si>
    <t>2.4.</t>
  </si>
  <si>
    <t>4.1.</t>
  </si>
  <si>
    <t>5.1.</t>
  </si>
  <si>
    <t>1.3.</t>
  </si>
  <si>
    <t>№№</t>
  </si>
  <si>
    <t>Источник финансирования</t>
  </si>
  <si>
    <t>Прибыль, направляемая на инвестиции:</t>
  </si>
  <si>
    <t>1.1.1.</t>
  </si>
  <si>
    <t>Возврат НДС</t>
  </si>
  <si>
    <t>1.4.</t>
  </si>
  <si>
    <t>Прочие собственные средства</t>
  </si>
  <si>
    <t xml:space="preserve">1.4.1. </t>
  </si>
  <si>
    <t>Бюджетное финансирование</t>
  </si>
  <si>
    <t>Прочие привлеченные средства</t>
  </si>
  <si>
    <t>Наименование объекта</t>
  </si>
  <si>
    <t xml:space="preserve">ВСЕГО, </t>
  </si>
  <si>
    <t>1.1.2.</t>
  </si>
  <si>
    <t>Ввод мощностей</t>
  </si>
  <si>
    <t>Итого</t>
  </si>
  <si>
    <t>Средства внешних инвесторов</t>
  </si>
  <si>
    <t>1.1.3.</t>
  </si>
  <si>
    <t>1.1.3.1.</t>
  </si>
  <si>
    <t>1.1.3.2.</t>
  </si>
  <si>
    <t xml:space="preserve">в т.ч. прибыль со свободного сектора </t>
  </si>
  <si>
    <t>2.5.</t>
  </si>
  <si>
    <t>Наименование проекта</t>
  </si>
  <si>
    <t>млн.рублей</t>
  </si>
  <si>
    <t>Проектная мощность/
протяженность сетей</t>
  </si>
  <si>
    <t>3.</t>
  </si>
  <si>
    <t>4.</t>
  </si>
  <si>
    <t>5.</t>
  </si>
  <si>
    <t>МВт/Гкал/ч/км/МВА</t>
  </si>
  <si>
    <t>год 
окончания 
строительства</t>
  </si>
  <si>
    <t>2.6.</t>
  </si>
  <si>
    <t>Стадия реализации проекта</t>
  </si>
  <si>
    <t>в т.ч. от технологического присоединения (для электросетевых компаний)</t>
  </si>
  <si>
    <t>в т.ч. от технологического присоединения генерации</t>
  </si>
  <si>
    <t>в т.ч. от технологического присоединения потребителей</t>
  </si>
  <si>
    <t>в т.ч. средства допэмиссии</t>
  </si>
  <si>
    <t>Привлеченные средства, в т.ч.:</t>
  </si>
  <si>
    <t>Облигационные займы</t>
  </si>
  <si>
    <t>Займы организаций</t>
  </si>
  <si>
    <t>Кредиты</t>
  </si>
  <si>
    <t>План 
финансирования 
текущего года</t>
  </si>
  <si>
    <t>Энергосбережение и повышение энергетической эффективности</t>
  </si>
  <si>
    <t>Техническое перевооружение и реконструкция</t>
  </si>
  <si>
    <t>6.1.</t>
  </si>
  <si>
    <t>3.1.</t>
  </si>
  <si>
    <t>1.5.</t>
  </si>
  <si>
    <t>для ОГК/ТГК, в том числе</t>
  </si>
  <si>
    <t>ДПМ</t>
  </si>
  <si>
    <t>вне ДПМ</t>
  </si>
  <si>
    <t>Прочая прибыль</t>
  </si>
  <si>
    <t>1.2.1.</t>
  </si>
  <si>
    <t>1.2.2.</t>
  </si>
  <si>
    <t>1.2.3.</t>
  </si>
  <si>
    <t>Прочая амортизация</t>
  </si>
  <si>
    <t>Недоиспользованная амортизация прошлых лет</t>
  </si>
  <si>
    <t>2.7.</t>
  </si>
  <si>
    <t>Использование лизинга</t>
  </si>
  <si>
    <t>Остаток собственных средств на начало года</t>
  </si>
  <si>
    <t>1.1.4.</t>
  </si>
  <si>
    <t>9.3.</t>
  </si>
  <si>
    <t>9.4.</t>
  </si>
  <si>
    <t>Разрядников РВС-35 на ограничители перенапряжения ОПНп-35/40,5/10/2 - 6 шт.</t>
  </si>
  <si>
    <t>3.1.1.</t>
  </si>
  <si>
    <t>3.1.2.</t>
  </si>
  <si>
    <t>Приобретение нового автомобиля типа "УАЗ" (4ВД) для аварийной бригады электромонтеров по обслуживанию подстанций АУЭС</t>
  </si>
  <si>
    <t xml:space="preserve">Замена КРУН-10 на вакуумный реклоузер </t>
  </si>
  <si>
    <t>Плоттер</t>
  </si>
  <si>
    <t>Прибор "Энергомонитор 3.3"</t>
  </si>
  <si>
    <t xml:space="preserve">Проектирование реконструкции водопроводной сети до КЭМУ </t>
  </si>
  <si>
    <t>9.5.</t>
  </si>
  <si>
    <t>9.6.</t>
  </si>
  <si>
    <t>16.</t>
  </si>
  <si>
    <t>16.1.</t>
  </si>
  <si>
    <t>Тепловизор</t>
  </si>
  <si>
    <t>16.2.</t>
  </si>
  <si>
    <t>16.3.</t>
  </si>
  <si>
    <t>17.</t>
  </si>
  <si>
    <t>17.1.</t>
  </si>
  <si>
    <t>Выпрямителя зарядно-подзарядного на ВЗП-120-160</t>
  </si>
  <si>
    <t>Замена панелей ЩО-70  в ЗРУ-0,4 кВ и в/в ячеек в ЗРУ -6 кВ</t>
  </si>
  <si>
    <t>Замена КТПН с силовым трансформатором 400 кВА</t>
  </si>
  <si>
    <t>Наладка тепловых сетей и систем отопления собственной базы</t>
  </si>
  <si>
    <t>11.1.</t>
  </si>
  <si>
    <t>12.1.</t>
  </si>
  <si>
    <t>18.</t>
  </si>
  <si>
    <t>18.1.</t>
  </si>
  <si>
    <t>18.2.</t>
  </si>
  <si>
    <t>Реконструкция ПС Анжерская 35/6 кВ</t>
  </si>
  <si>
    <t>Реконструкция ПС Таежная 35/6 кВ</t>
  </si>
  <si>
    <t>Реконструкция ТП-94</t>
  </si>
  <si>
    <t>Реконструкция ПС Таежная 110/6,6/6,3 кВ</t>
  </si>
  <si>
    <t xml:space="preserve">ЗРУ-6 кВ с заменой МВ-6 кВ на ВВ-6 кВ - 3 шт. </t>
  </si>
  <si>
    <t>ОРУ-35 кВ  с заменой Трансформатора напряжения ЗНОЛ-35 III УХЛ1 - 3 шт.</t>
  </si>
  <si>
    <t xml:space="preserve">ЗРУ-6 кВ  с заменой 'МВ-6 кВ на ВВ-6 кВ  - 4 шт. </t>
  </si>
  <si>
    <t>ОРУ-35 кВ  с заменой МВ-35 на ВВ-35 1 шт. с ТОЛ-35-III-II УХЛ1 3 шт.</t>
  </si>
  <si>
    <t>ЗРУ-6 кВ инв.№132 с заменой батарей статических конденсаторов на АУКРМ 2 шт</t>
  </si>
  <si>
    <t>РУ-0,4 кВ с заменой  Панелей РУ-0,4 кВ на панели ЩО-70 9 шт.</t>
  </si>
  <si>
    <t>ОРУ-35 кВ инв.  с заменой Силового трансформатора ТМ-16000  Т-1</t>
  </si>
  <si>
    <t>ЗРУ-6 кВ с заменой ячеек I I секции 6 кВ 6 шт.</t>
  </si>
  <si>
    <t>ЗРУ-6 кВ с заменой ячеек I  секции 6 кВ  -  18 шт.</t>
  </si>
  <si>
    <t>ЗРУ-6 кВ инв.№ 132 с заменой ячеек  I секции 6 кВ 7 шт.</t>
  </si>
  <si>
    <t>Реконструкция тепловых сетей и систем отопления :</t>
  </si>
  <si>
    <t>год 
начала 
строительства</t>
  </si>
  <si>
    <t>Полная 
стоимость 
строительства</t>
  </si>
  <si>
    <t>Остаточная стоимость строительства</t>
  </si>
  <si>
    <t>С/П</t>
  </si>
  <si>
    <t>План 
года 2014</t>
  </si>
  <si>
    <t>План 2014 г.</t>
  </si>
  <si>
    <t>Собственные средства (с НДС)</t>
  </si>
  <si>
    <t>в т.ч. инвестиционная составляющая в тарифе (без НДС)</t>
  </si>
  <si>
    <t>Амортизация, учтенная в тарифе (без НДС)</t>
  </si>
  <si>
    <t>План 2012 г.</t>
  </si>
  <si>
    <t xml:space="preserve">Перечень инвестиционных проектов на период реализации инвестиционной программы ЗАО "Сибэлектросервис" и план их финансирования </t>
  </si>
  <si>
    <t>План года 2012</t>
  </si>
  <si>
    <t>План года 2013</t>
  </si>
  <si>
    <t>План года 2014</t>
  </si>
  <si>
    <t>Источники финансирования инвестиционных программ по ЗАО "Сибэлектросервис"
(в прогнозных ценах соответствующих лет), млн. рублей</t>
  </si>
  <si>
    <t>Амортизация (без НДС)</t>
  </si>
  <si>
    <t>ВСЕГО источников финансирования (с НДС)</t>
  </si>
  <si>
    <t>Объем финансирования с НДС</t>
  </si>
  <si>
    <t xml:space="preserve">План ввода основных средств ЗАО "Сибэлектросервис" в натуральном и стоимостном выражении </t>
  </si>
  <si>
    <t>2012 год</t>
  </si>
  <si>
    <t>2013 год</t>
  </si>
  <si>
    <t>2014 год</t>
  </si>
  <si>
    <t>шт.</t>
  </si>
  <si>
    <t>ВСЕГО</t>
  </si>
  <si>
    <t>1.1</t>
  </si>
  <si>
    <t xml:space="preserve"> МВ-6 кВ на ВВ-6 кВ</t>
  </si>
  <si>
    <t>2.1</t>
  </si>
  <si>
    <t>Трансформатора напряжения 'ЗНОЛ-35 III УХЛ1</t>
  </si>
  <si>
    <t>2.2</t>
  </si>
  <si>
    <t>Трансформаторов тока  ТОЛ-35</t>
  </si>
  <si>
    <t>2.3</t>
  </si>
  <si>
    <t xml:space="preserve">Разъединителей РГПЗ-2-35/1000 с ручным приводом </t>
  </si>
  <si>
    <t>2.4</t>
  </si>
  <si>
    <t>МВ-35 на ВВ-35  с ТОЛ-35-III-II УХЛ1</t>
  </si>
  <si>
    <t>2.5</t>
  </si>
  <si>
    <t>Трансформаторов СН 35 кВ ТМ-100 35/ 0,4 кВ</t>
  </si>
  <si>
    <t>2.6</t>
  </si>
  <si>
    <t>Разрядников РВС-35 на ограничители перенапряжения ОПНп-35/40,5/10/2</t>
  </si>
  <si>
    <t>2.7</t>
  </si>
  <si>
    <t xml:space="preserve">Трансформаторов СН базы АУЭС  ТМ-250 </t>
  </si>
  <si>
    <t>2.8</t>
  </si>
  <si>
    <t>2.9</t>
  </si>
  <si>
    <t>3</t>
  </si>
  <si>
    <t>Реконструкция ТП-98</t>
  </si>
  <si>
    <t>3.1</t>
  </si>
  <si>
    <t>Панели ЩО-70  в ЗРУ-0,4 кВ и в/в ячейки в ЗРУ -6 кВ</t>
  </si>
  <si>
    <t>4</t>
  </si>
  <si>
    <t>4.1</t>
  </si>
  <si>
    <t xml:space="preserve"> КТПН с силовым трансформатором 400 кВА</t>
  </si>
  <si>
    <t>5</t>
  </si>
  <si>
    <t>5.1</t>
  </si>
  <si>
    <t xml:space="preserve">Вакуумный реклоузер </t>
  </si>
  <si>
    <t>6</t>
  </si>
  <si>
    <t>6.1</t>
  </si>
  <si>
    <t xml:space="preserve">ВВ-6 кВ </t>
  </si>
  <si>
    <t>6.2</t>
  </si>
  <si>
    <t>ВВ-35 1 шт. с ТОЛ-35-III-II УХЛ1</t>
  </si>
  <si>
    <t>6.3</t>
  </si>
  <si>
    <t>Трансформаторы  ТМГ-1000 2 шт.</t>
  </si>
  <si>
    <t>6.4</t>
  </si>
  <si>
    <t xml:space="preserve">Панели ЩО-70 </t>
  </si>
  <si>
    <t>6.5</t>
  </si>
  <si>
    <t>Выпрямитель зарядно-подзарядный на ВЗП-120-160</t>
  </si>
  <si>
    <t>7</t>
  </si>
  <si>
    <t>Реконструкция РП-6 кВ Физкультурник</t>
  </si>
  <si>
    <t>7.1</t>
  </si>
  <si>
    <t xml:space="preserve">батарей статических конденсаторов АУКРМ </t>
  </si>
  <si>
    <t>7.2</t>
  </si>
  <si>
    <t>8</t>
  </si>
  <si>
    <t>8.1</t>
  </si>
  <si>
    <t>Силовой трансформатор ТМ-16000  Т-1</t>
  </si>
  <si>
    <t>8.2</t>
  </si>
  <si>
    <t>Автомобиль "УАЗ" (4ВД)</t>
  </si>
  <si>
    <t>9</t>
  </si>
  <si>
    <t>Реконструкция ПС Судженская 110/6 кВ</t>
  </si>
  <si>
    <t>9.1</t>
  </si>
  <si>
    <t xml:space="preserve">Ячейки I I секции 6 кВ </t>
  </si>
  <si>
    <t>10</t>
  </si>
  <si>
    <t>10.1</t>
  </si>
  <si>
    <t xml:space="preserve">Ячейки I  секции 6 кВ  </t>
  </si>
  <si>
    <t>11</t>
  </si>
  <si>
    <t>11.1</t>
  </si>
  <si>
    <t xml:space="preserve">Ячейки  I секции 6 кВ </t>
  </si>
  <si>
    <t>11.2</t>
  </si>
  <si>
    <t>11.3</t>
  </si>
  <si>
    <t>11.4</t>
  </si>
  <si>
    <t>12</t>
  </si>
  <si>
    <t xml:space="preserve">Водопроводная сеть до КЭМУ </t>
  </si>
  <si>
    <t>13</t>
  </si>
  <si>
    <t>13.1</t>
  </si>
  <si>
    <t xml:space="preserve">Трансформаторы ТМ 400 кВА </t>
  </si>
  <si>
    <t>13.2</t>
  </si>
  <si>
    <t>млн.руб.</t>
  </si>
  <si>
    <t>Приложение №1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15</t>
  </si>
  <si>
    <t>Приложение № 2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15</t>
  </si>
  <si>
    <t>Приложение №3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 февраля 2012 года № 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</si>
</sst>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2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u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20"/>
      <name val="Times New Roman"/>
      <family val="1"/>
      <charset val="204"/>
    </font>
    <font>
      <b/>
      <sz val="16"/>
      <name val="Arial Cyr"/>
      <family val="2"/>
      <charset val="204"/>
    </font>
    <font>
      <b/>
      <sz val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20"/>
      <color indexed="10"/>
      <name val="Times New Roman"/>
      <family val="1"/>
      <charset val="204"/>
    </font>
    <font>
      <sz val="12"/>
      <name val="Times New Roman"/>
      <charset val="204"/>
    </font>
    <font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6" fillId="3" borderId="0" applyNumberFormat="0" applyBorder="0" applyAlignment="0" applyProtection="0"/>
    <xf numFmtId="0" fontId="8" fillId="20" borderId="1" applyNumberFormat="0" applyAlignment="0" applyProtection="0"/>
    <xf numFmtId="0" fontId="13" fillId="21" borderId="2" applyNumberFormat="0" applyAlignment="0" applyProtection="0"/>
    <xf numFmtId="0" fontId="17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7" borderId="1" applyNumberFormat="0" applyAlignment="0" applyProtection="0"/>
    <xf numFmtId="0" fontId="18" fillId="0" borderId="6" applyNumberFormat="0" applyFill="0" applyAlignment="0" applyProtection="0"/>
    <xf numFmtId="0" fontId="15" fillId="22" borderId="0" applyNumberFormat="0" applyBorder="0" applyAlignment="0" applyProtection="0"/>
    <xf numFmtId="0" fontId="4" fillId="23" borderId="7" applyNumberFormat="0" applyFont="0" applyAlignment="0" applyProtection="0"/>
    <xf numFmtId="0" fontId="7" fillId="20" borderId="8" applyNumberFormat="0" applyAlignment="0" applyProtection="0"/>
    <xf numFmtId="0" fontId="14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2" fillId="0" borderId="0"/>
    <xf numFmtId="0" fontId="1" fillId="0" borderId="0"/>
    <xf numFmtId="0" fontId="35" fillId="0" borderId="0"/>
    <xf numFmtId="0" fontId="22" fillId="0" borderId="0"/>
  </cellStyleXfs>
  <cellXfs count="1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 applyFill="1"/>
    <xf numFmtId="1" fontId="2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left" vertical="center" wrapText="1" indent="4"/>
    </xf>
    <xf numFmtId="0" fontId="27" fillId="0" borderId="0" xfId="0" applyFont="1" applyFill="1" applyBorder="1"/>
    <xf numFmtId="0" fontId="29" fillId="0" borderId="0" xfId="0" applyFont="1" applyFill="1" applyBorder="1"/>
    <xf numFmtId="0" fontId="27" fillId="0" borderId="0" xfId="0" applyFont="1" applyFill="1"/>
    <xf numFmtId="2" fontId="23" fillId="0" borderId="0" xfId="0" applyNumberFormat="1" applyFont="1" applyAlignment="1">
      <alignment vertical="top" wrapText="1"/>
    </xf>
    <xf numFmtId="0" fontId="1" fillId="0" borderId="1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165" fontId="2" fillId="0" borderId="10" xfId="0" applyNumberFormat="1" applyFont="1" applyFill="1" applyBorder="1" applyAlignment="1">
      <alignment horizontal="center" vertical="center" wrapText="1"/>
    </xf>
    <xf numFmtId="165" fontId="1" fillId="0" borderId="1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Alignment="1">
      <alignment horizontal="left" vertical="top"/>
    </xf>
    <xf numFmtId="0" fontId="27" fillId="0" borderId="0" xfId="0" applyFont="1" applyFill="1" applyAlignment="1">
      <alignment horizontal="left" wrapText="1"/>
    </xf>
    <xf numFmtId="2" fontId="1" fillId="0" borderId="0" xfId="0" applyNumberFormat="1" applyFont="1" applyFill="1" applyAlignment="1">
      <alignment horizontal="center" vertical="top" wrapText="1"/>
    </xf>
    <xf numFmtId="49" fontId="1" fillId="0" borderId="0" xfId="0" applyNumberFormat="1" applyFont="1" applyFill="1" applyBorder="1" applyAlignment="1">
      <alignment horizontal="left" vertical="top"/>
    </xf>
    <xf numFmtId="0" fontId="2" fillId="0" borderId="0" xfId="0" applyFont="1" applyFill="1"/>
    <xf numFmtId="2" fontId="29" fillId="0" borderId="0" xfId="0" applyNumberFormat="1" applyFont="1" applyFill="1" applyBorder="1" applyAlignment="1">
      <alignment horizontal="center" vertical="center" wrapText="1"/>
    </xf>
    <xf numFmtId="2" fontId="29" fillId="0" borderId="0" xfId="0" applyNumberFormat="1" applyFont="1" applyFill="1" applyBorder="1" applyAlignment="1">
      <alignment horizontal="right" vertical="center" wrapText="1"/>
    </xf>
    <xf numFmtId="2" fontId="1" fillId="0" borderId="0" xfId="0" applyNumberFormat="1" applyFont="1"/>
    <xf numFmtId="2" fontId="2" fillId="0" borderId="10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wrapText="1"/>
    </xf>
    <xf numFmtId="164" fontId="31" fillId="0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0" fontId="27" fillId="0" borderId="0" xfId="0" applyFont="1" applyFill="1" applyBorder="1" applyAlignment="1">
      <alignment horizontal="left" vertical="center" wrapText="1"/>
    </xf>
    <xf numFmtId="2" fontId="30" fillId="0" borderId="10" xfId="42" applyNumberFormat="1" applyFont="1" applyFill="1" applyBorder="1"/>
    <xf numFmtId="0" fontId="30" fillId="0" borderId="10" xfId="42" applyFont="1" applyFill="1" applyBorder="1"/>
    <xf numFmtId="2" fontId="30" fillId="0" borderId="10" xfId="42" applyNumberFormat="1" applyFont="1" applyFill="1" applyBorder="1" applyAlignment="1">
      <alignment horizontal="right" vertical="center" wrapText="1"/>
    </xf>
    <xf numFmtId="2" fontId="34" fillId="0" borderId="10" xfId="42" applyNumberFormat="1" applyFont="1" applyFill="1" applyBorder="1" applyAlignment="1">
      <alignment horizontal="right" vertical="center" wrapText="1"/>
    </xf>
    <xf numFmtId="2" fontId="30" fillId="0" borderId="11" xfId="42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2" fillId="0" borderId="10" xfId="42" applyFont="1" applyFill="1" applyBorder="1" applyAlignment="1">
      <alignment vertical="center" wrapText="1"/>
    </xf>
    <xf numFmtId="0" fontId="1" fillId="0" borderId="10" xfId="42" applyFont="1" applyFill="1" applyBorder="1" applyAlignment="1">
      <alignment vertical="center" wrapText="1"/>
    </xf>
    <xf numFmtId="0" fontId="2" fillId="0" borderId="10" xfId="0" quotePrefix="1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9" fillId="0" borderId="0" xfId="0" quotePrefix="1" applyFont="1" applyFill="1" applyBorder="1" applyAlignment="1">
      <alignment horizontal="left" vertical="center" wrapText="1"/>
    </xf>
    <xf numFmtId="2" fontId="29" fillId="0" borderId="10" xfId="42" applyNumberFormat="1" applyFont="1" applyFill="1" applyBorder="1" applyAlignment="1">
      <alignment vertical="center" wrapText="1"/>
    </xf>
    <xf numFmtId="2" fontId="33" fillId="0" borderId="10" xfId="42" applyNumberFormat="1" applyFont="1" applyFill="1" applyBorder="1" applyAlignment="1">
      <alignment vertical="center" wrapText="1"/>
    </xf>
    <xf numFmtId="2" fontId="29" fillId="0" borderId="10" xfId="42" applyNumberFormat="1" applyFont="1" applyFill="1" applyBorder="1" applyAlignment="1">
      <alignment vertical="center"/>
    </xf>
    <xf numFmtId="2" fontId="29" fillId="0" borderId="11" xfId="42" applyNumberFormat="1" applyFont="1" applyFill="1" applyBorder="1" applyAlignment="1">
      <alignment vertical="center"/>
    </xf>
    <xf numFmtId="2" fontId="1" fillId="0" borderId="0" xfId="0" applyNumberFormat="1" applyFont="1" applyFill="1"/>
    <xf numFmtId="0" fontId="2" fillId="0" borderId="10" xfId="0" applyFont="1" applyFill="1" applyBorder="1" applyAlignment="1">
      <alignment horizontal="left" vertical="center" wrapText="1"/>
    </xf>
    <xf numFmtId="165" fontId="1" fillId="0" borderId="10" xfId="44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165" fontId="2" fillId="0" borderId="10" xfId="44" applyNumberFormat="1" applyFont="1" applyFill="1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right" vertical="center" wrapText="1"/>
    </xf>
    <xf numFmtId="16" fontId="21" fillId="0" borderId="10" xfId="0" applyNumberFormat="1" applyFont="1" applyFill="1" applyBorder="1" applyAlignment="1">
      <alignment horizontal="right" vertical="center" wrapText="1"/>
    </xf>
    <xf numFmtId="164" fontId="32" fillId="0" borderId="10" xfId="0" applyNumberFormat="1" applyFont="1" applyFill="1" applyBorder="1" applyAlignment="1">
      <alignment horizontal="center" vertical="center" wrapText="1"/>
    </xf>
    <xf numFmtId="164" fontId="32" fillId="0" borderId="10" xfId="0" applyNumberFormat="1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quotePrefix="1" applyFont="1" applyFill="1" applyBorder="1" applyAlignment="1">
      <alignment horizontal="left" vertical="center" wrapText="1"/>
    </xf>
    <xf numFmtId="164" fontId="36" fillId="0" borderId="10" xfId="0" applyNumberFormat="1" applyFont="1" applyFill="1" applyBorder="1" applyAlignment="1">
      <alignment horizontal="center" vertical="center" wrapText="1"/>
    </xf>
    <xf numFmtId="164" fontId="21" fillId="0" borderId="10" xfId="0" applyNumberFormat="1" applyFont="1" applyFill="1" applyBorder="1" applyAlignment="1">
      <alignment horizontal="right"/>
    </xf>
    <xf numFmtId="165" fontId="21" fillId="0" borderId="10" xfId="0" applyNumberFormat="1" applyFont="1" applyFill="1" applyBorder="1" applyAlignment="1">
      <alignment horizontal="right" vertical="center" wrapText="1"/>
    </xf>
    <xf numFmtId="0" fontId="32" fillId="0" borderId="10" xfId="0" quotePrefix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vertical="center" wrapText="1"/>
    </xf>
    <xf numFmtId="164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/>
    </xf>
    <xf numFmtId="164" fontId="21" fillId="0" borderId="10" xfId="0" applyNumberFormat="1" applyFont="1" applyFill="1" applyBorder="1" applyAlignment="1">
      <alignment vertical="center"/>
    </xf>
    <xf numFmtId="164" fontId="21" fillId="0" borderId="10" xfId="0" applyNumberFormat="1" applyFont="1" applyFill="1" applyBorder="1" applyAlignment="1">
      <alignment vertical="center" wrapText="1"/>
    </xf>
    <xf numFmtId="0" fontId="37" fillId="0" borderId="10" xfId="0" applyFont="1" applyFill="1" applyBorder="1" applyAlignment="1">
      <alignment horizontal="left" vertical="center" wrapText="1"/>
    </xf>
    <xf numFmtId="164" fontId="37" fillId="0" borderId="10" xfId="0" applyNumberFormat="1" applyFont="1" applyFill="1" applyBorder="1" applyAlignment="1">
      <alignment horizontal="center" vertical="center" wrapText="1"/>
    </xf>
    <xf numFmtId="164" fontId="37" fillId="0" borderId="10" xfId="0" applyNumberFormat="1" applyFont="1" applyFill="1" applyBorder="1"/>
    <xf numFmtId="0" fontId="24" fillId="0" borderId="10" xfId="42" applyFont="1" applyFill="1" applyBorder="1" applyAlignment="1">
      <alignment vertical="center" wrapText="1"/>
    </xf>
    <xf numFmtId="0" fontId="32" fillId="0" borderId="10" xfId="42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horizontal="left" vertical="center" wrapText="1"/>
    </xf>
    <xf numFmtId="2" fontId="21" fillId="0" borderId="10" xfId="42" applyNumberFormat="1" applyFont="1" applyFill="1" applyBorder="1" applyAlignment="1">
      <alignment horizontal="center" vertical="center" wrapText="1"/>
    </xf>
    <xf numFmtId="0" fontId="25" fillId="0" borderId="10" xfId="42" applyFont="1" applyFill="1" applyBorder="1" applyAlignment="1">
      <alignment vertical="center" wrapText="1"/>
    </xf>
    <xf numFmtId="0" fontId="32" fillId="0" borderId="10" xfId="42" quotePrefix="1" applyFont="1" applyFill="1" applyBorder="1" applyAlignment="1">
      <alignment vertical="center" wrapText="1"/>
    </xf>
    <xf numFmtId="2" fontId="37" fillId="0" borderId="10" xfId="42" applyNumberFormat="1" applyFont="1" applyFill="1" applyBorder="1" applyAlignment="1">
      <alignment horizontal="center" vertical="center" wrapText="1"/>
    </xf>
    <xf numFmtId="0" fontId="21" fillId="0" borderId="10" xfId="42" applyFont="1" applyFill="1" applyBorder="1" applyAlignment="1">
      <alignment vertical="center" wrapText="1"/>
    </xf>
    <xf numFmtId="0" fontId="21" fillId="0" borderId="10" xfId="42" applyFont="1" applyFill="1" applyBorder="1" applyAlignment="1">
      <alignment wrapText="1"/>
    </xf>
    <xf numFmtId="2" fontId="21" fillId="0" borderId="10" xfId="42" applyNumberFormat="1" applyFont="1" applyFill="1" applyBorder="1" applyAlignment="1">
      <alignment horizontal="center" vertical="center"/>
    </xf>
    <xf numFmtId="164" fontId="38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21" fillId="0" borderId="10" xfId="42" quotePrefix="1" applyFont="1" applyFill="1" applyBorder="1" applyAlignment="1">
      <alignment vertical="center" wrapText="1"/>
    </xf>
    <xf numFmtId="2" fontId="21" fillId="0" borderId="10" xfId="42" applyNumberFormat="1" applyFont="1" applyFill="1" applyBorder="1" applyAlignment="1">
      <alignment horizontal="center"/>
    </xf>
    <xf numFmtId="49" fontId="21" fillId="0" borderId="10" xfId="45" applyNumberFormat="1" applyFont="1" applyFill="1" applyBorder="1" applyAlignment="1">
      <alignment vertical="center" wrapText="1"/>
    </xf>
    <xf numFmtId="2" fontId="37" fillId="0" borderId="10" xfId="42" applyNumberFormat="1" applyFont="1" applyFill="1" applyBorder="1" applyAlignment="1">
      <alignment horizontal="center"/>
    </xf>
    <xf numFmtId="164" fontId="21" fillId="0" borderId="10" xfId="42" applyNumberFormat="1" applyFont="1" applyFill="1" applyBorder="1" applyAlignment="1">
      <alignment wrapText="1"/>
    </xf>
    <xf numFmtId="0" fontId="21" fillId="0" borderId="10" xfId="42" applyFont="1" applyFill="1" applyBorder="1" applyAlignment="1">
      <alignment horizontal="left" vertical="center" wrapText="1"/>
    </xf>
    <xf numFmtId="2" fontId="21" fillId="0" borderId="10" xfId="42" applyNumberFormat="1" applyFont="1" applyFill="1" applyBorder="1"/>
    <xf numFmtId="0" fontId="32" fillId="0" borderId="10" xfId="42" quotePrefix="1" applyFont="1" applyFill="1" applyBorder="1" applyAlignment="1">
      <alignment horizontal="left" vertical="center" wrapText="1"/>
    </xf>
    <xf numFmtId="0" fontId="21" fillId="0" borderId="10" xfId="42" applyFont="1" applyFill="1" applyBorder="1"/>
    <xf numFmtId="2" fontId="21" fillId="0" borderId="10" xfId="42" applyNumberFormat="1" applyFont="1" applyFill="1" applyBorder="1" applyAlignment="1">
      <alignment horizontal="right" vertical="center" wrapText="1"/>
    </xf>
    <xf numFmtId="2" fontId="37" fillId="0" borderId="10" xfId="42" applyNumberFormat="1" applyFont="1" applyFill="1" applyBorder="1" applyAlignment="1">
      <alignment horizontal="right" vertical="center" wrapText="1"/>
    </xf>
    <xf numFmtId="0" fontId="32" fillId="0" borderId="10" xfId="42" applyFont="1" applyFill="1" applyBorder="1" applyAlignment="1">
      <alignment horizontal="left" vertical="center" wrapText="1"/>
    </xf>
    <xf numFmtId="0" fontId="21" fillId="0" borderId="10" xfId="42" quotePrefix="1" applyFont="1" applyFill="1" applyBorder="1" applyAlignment="1">
      <alignment horizontal="left" vertical="center" wrapText="1"/>
    </xf>
    <xf numFmtId="0" fontId="21" fillId="0" borderId="10" xfId="0" quotePrefix="1" applyFont="1" applyFill="1" applyBorder="1" applyAlignment="1">
      <alignment horizontal="center" vertical="center" wrapText="1"/>
    </xf>
    <xf numFmtId="2" fontId="28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/>
    <xf numFmtId="0" fontId="2" fillId="0" borderId="0" xfId="0" applyFont="1" applyFill="1" applyBorder="1"/>
    <xf numFmtId="0" fontId="32" fillId="0" borderId="10" xfId="0" applyFont="1" applyFill="1" applyBorder="1" applyAlignment="1">
      <alignment horizontal="left" vertical="center" wrapText="1"/>
    </xf>
    <xf numFmtId="165" fontId="2" fillId="0" borderId="0" xfId="0" applyNumberFormat="1" applyFont="1" applyFill="1" applyBorder="1" applyAlignment="1">
      <alignment horizontal="center" vertical="center" wrapText="1"/>
    </xf>
    <xf numFmtId="165" fontId="32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center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24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165" fontId="32" fillId="0" borderId="10" xfId="0" applyNumberFormat="1" applyFont="1" applyFill="1" applyBorder="1" applyAlignment="1">
      <alignment horizontal="right" vertical="center" wrapText="1"/>
    </xf>
    <xf numFmtId="165" fontId="25" fillId="0" borderId="10" xfId="0" applyNumberFormat="1" applyFont="1" applyFill="1" applyBorder="1" applyAlignment="1">
      <alignment horizontal="right" vertical="center"/>
    </xf>
    <xf numFmtId="165" fontId="40" fillId="0" borderId="10" xfId="0" applyNumberFormat="1" applyFont="1" applyFill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right" vertical="center"/>
    </xf>
    <xf numFmtId="165" fontId="32" fillId="0" borderId="10" xfId="0" applyNumberFormat="1" applyFont="1" applyFill="1" applyBorder="1" applyAlignment="1">
      <alignment horizontal="right" vertical="center"/>
    </xf>
    <xf numFmtId="165" fontId="21" fillId="0" borderId="10" xfId="0" applyNumberFormat="1" applyFont="1" applyFill="1" applyBorder="1"/>
    <xf numFmtId="165" fontId="32" fillId="0" borderId="10" xfId="0" applyNumberFormat="1" applyFont="1" applyFill="1" applyBorder="1" applyAlignment="1">
      <alignment vertical="center" wrapText="1"/>
    </xf>
    <xf numFmtId="165" fontId="21" fillId="0" borderId="10" xfId="42" applyNumberFormat="1" applyFont="1" applyFill="1" applyBorder="1" applyAlignment="1">
      <alignment vertical="center" wrapText="1"/>
    </xf>
    <xf numFmtId="165" fontId="37" fillId="0" borderId="10" xfId="42" applyNumberFormat="1" applyFont="1" applyFill="1" applyBorder="1" applyAlignment="1">
      <alignment vertical="center" wrapText="1"/>
    </xf>
    <xf numFmtId="165" fontId="21" fillId="0" borderId="10" xfId="0" quotePrefix="1" applyNumberFormat="1" applyFont="1" applyFill="1" applyBorder="1" applyAlignment="1">
      <alignment horizontal="right" vertical="center"/>
    </xf>
    <xf numFmtId="165" fontId="21" fillId="0" borderId="10" xfId="0" applyNumberFormat="1" applyFont="1" applyFill="1" applyBorder="1" applyAlignment="1">
      <alignment horizontal="center" vertical="center"/>
    </xf>
    <xf numFmtId="165" fontId="21" fillId="0" borderId="10" xfId="42" applyNumberFormat="1" applyFont="1" applyFill="1" applyBorder="1" applyAlignment="1">
      <alignment vertical="center"/>
    </xf>
    <xf numFmtId="165" fontId="39" fillId="0" borderId="10" xfId="0" applyNumberFormat="1" applyFont="1" applyFill="1" applyBorder="1" applyAlignment="1">
      <alignment horizontal="right" vertical="center"/>
    </xf>
    <xf numFmtId="165" fontId="21" fillId="0" borderId="10" xfId="42" applyNumberFormat="1" applyFont="1" applyFill="1" applyBorder="1"/>
    <xf numFmtId="165" fontId="37" fillId="0" borderId="10" xfId="42" applyNumberFormat="1" applyFont="1" applyFill="1" applyBorder="1" applyAlignment="1">
      <alignment horizontal="right" vertical="center" wrapText="1"/>
    </xf>
    <xf numFmtId="165" fontId="21" fillId="0" borderId="10" xfId="42" applyNumberFormat="1" applyFont="1" applyFill="1" applyBorder="1" applyAlignment="1">
      <alignment horizontal="right" vertical="center" wrapText="1"/>
    </xf>
    <xf numFmtId="165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41" fillId="0" borderId="0" xfId="0" applyNumberFormat="1" applyFont="1"/>
    <xf numFmtId="165" fontId="1" fillId="0" borderId="0" xfId="0" applyNumberFormat="1" applyFont="1" applyAlignment="1">
      <alignment horizontal="right"/>
    </xf>
    <xf numFmtId="2" fontId="1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165" fontId="2" fillId="24" borderId="10" xfId="0" applyNumberFormat="1" applyFont="1" applyFill="1" applyBorder="1" applyAlignment="1">
      <alignment horizontal="center" vertical="center" wrapText="1"/>
    </xf>
    <xf numFmtId="1" fontId="1" fillId="0" borderId="10" xfId="0" applyNumberFormat="1" applyFont="1" applyFill="1" applyBorder="1" applyAlignment="1">
      <alignment horizontal="center"/>
    </xf>
    <xf numFmtId="165" fontId="1" fillId="0" borderId="10" xfId="0" applyNumberFormat="1" applyFont="1" applyFill="1" applyBorder="1" applyAlignment="1">
      <alignment horizontal="center"/>
    </xf>
    <xf numFmtId="0" fontId="1" fillId="0" borderId="10" xfId="0" quotePrefix="1" applyFont="1" applyFill="1" applyBorder="1" applyAlignment="1">
      <alignment horizontal="center" vertical="center" wrapText="1"/>
    </xf>
    <xf numFmtId="0" fontId="1" fillId="0" borderId="10" xfId="0" quotePrefix="1" applyFont="1" applyFill="1" applyBorder="1" applyAlignment="1">
      <alignment vertical="center" wrapText="1"/>
    </xf>
    <xf numFmtId="0" fontId="2" fillId="0" borderId="10" xfId="0" quotePrefix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/>
    </xf>
    <xf numFmtId="0" fontId="2" fillId="0" borderId="10" xfId="42" applyFont="1" applyFill="1" applyBorder="1" applyAlignment="1">
      <alignment horizontal="center" vertical="center" wrapText="1"/>
    </xf>
    <xf numFmtId="0" fontId="1" fillId="0" borderId="10" xfId="42" applyFont="1" applyFill="1" applyBorder="1" applyAlignment="1">
      <alignment horizontal="center" vertical="center" wrapText="1"/>
    </xf>
    <xf numFmtId="165" fontId="1" fillId="0" borderId="10" xfId="42" applyNumberFormat="1" applyFont="1" applyFill="1" applyBorder="1" applyAlignment="1">
      <alignment horizontal="center" vertical="center" wrapText="1"/>
    </xf>
    <xf numFmtId="0" fontId="2" fillId="0" borderId="10" xfId="42" quotePrefix="1" applyFont="1" applyFill="1" applyBorder="1" applyAlignment="1">
      <alignment horizontal="center" vertical="center" wrapText="1"/>
    </xf>
    <xf numFmtId="0" fontId="2" fillId="0" borderId="10" xfId="42" quotePrefix="1" applyFont="1" applyFill="1" applyBorder="1" applyAlignment="1">
      <alignment vertical="center" wrapText="1"/>
    </xf>
    <xf numFmtId="0" fontId="1" fillId="0" borderId="10" xfId="42" applyFont="1" applyFill="1" applyBorder="1" applyAlignment="1">
      <alignment horizontal="center" wrapText="1"/>
    </xf>
    <xf numFmtId="0" fontId="1" fillId="0" borderId="10" xfId="42" applyFont="1" applyFill="1" applyBorder="1" applyAlignment="1">
      <alignment wrapText="1"/>
    </xf>
    <xf numFmtId="165" fontId="1" fillId="0" borderId="10" xfId="42" applyNumberFormat="1" applyFont="1" applyFill="1" applyBorder="1" applyAlignment="1">
      <alignment horizontal="center" vertical="center"/>
    </xf>
    <xf numFmtId="49" fontId="1" fillId="0" borderId="10" xfId="45" applyNumberFormat="1" applyFont="1" applyFill="1" applyBorder="1" applyAlignment="1">
      <alignment horizontal="center" vertical="center" wrapText="1"/>
    </xf>
    <xf numFmtId="49" fontId="1" fillId="0" borderId="10" xfId="45" applyNumberFormat="1" applyFont="1" applyFill="1" applyBorder="1" applyAlignment="1">
      <alignment vertical="center" wrapText="1"/>
    </xf>
    <xf numFmtId="0" fontId="1" fillId="0" borderId="10" xfId="42" applyNumberFormat="1" applyFont="1" applyFill="1" applyBorder="1" applyAlignment="1">
      <alignment horizontal="center"/>
    </xf>
    <xf numFmtId="165" fontId="1" fillId="0" borderId="10" xfId="42" applyNumberFormat="1" applyFont="1" applyFill="1" applyBorder="1" applyAlignment="1">
      <alignment horizontal="center"/>
    </xf>
    <xf numFmtId="0" fontId="1" fillId="0" borderId="10" xfId="42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textRotation="90" wrapText="1"/>
    </xf>
    <xf numFmtId="0" fontId="1" fillId="0" borderId="0" xfId="44" applyFont="1" applyAlignment="1">
      <alignment horizontal="right" vertical="center" wrapText="1"/>
    </xf>
    <xf numFmtId="0" fontId="21" fillId="0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/>
    </xf>
    <xf numFmtId="165" fontId="1" fillId="0" borderId="10" xfId="0" applyNumberFormat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  <cellStyle name="Обычный 2" xfId="42"/>
    <cellStyle name="Обычный 3" xfId="43"/>
    <cellStyle name="Обычный 5" xfId="44"/>
    <cellStyle name="Обычный_Книга1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AM270"/>
  <sheetViews>
    <sheetView tabSelected="1" view="pageBreakPreview" topLeftCell="H1" zoomScale="80" zoomScaleNormal="34" zoomScaleSheetLayoutView="80" zoomScalePageLayoutView="50" workbookViewId="0">
      <selection activeCell="X9" sqref="X9"/>
    </sheetView>
  </sheetViews>
  <sheetFormatPr defaultRowHeight="15.75"/>
  <cols>
    <col min="1" max="1" width="5.375" style="1" customWidth="1"/>
    <col min="2" max="2" width="33.75" style="1" customWidth="1"/>
    <col min="3" max="3" width="7.75" style="1" customWidth="1"/>
    <col min="4" max="4" width="12.875" style="7" customWidth="1"/>
    <col min="5" max="5" width="6.125" style="7" customWidth="1"/>
    <col min="6" max="6" width="5.875" style="7" customWidth="1"/>
    <col min="7" max="7" width="13.125" style="7" customWidth="1"/>
    <col min="8" max="8" width="12.25" style="7" customWidth="1"/>
    <col min="9" max="9" width="10.5" style="7" customWidth="1"/>
    <col min="10" max="10" width="9.75" style="1" customWidth="1"/>
    <col min="11" max="11" width="10.25" style="1" customWidth="1"/>
    <col min="12" max="12" width="9.75" style="1" customWidth="1"/>
    <col min="13" max="13" width="10.125" style="1" customWidth="1"/>
    <col min="14" max="14" width="10.375" style="1" customWidth="1"/>
    <col min="15" max="15" width="10" style="1" customWidth="1"/>
    <col min="16" max="16" width="10.25" style="1" customWidth="1"/>
    <col min="17" max="17" width="9.5" style="1" customWidth="1"/>
    <col min="18" max="22" width="0" style="1" hidden="1" customWidth="1"/>
    <col min="23" max="16384" width="9" style="1"/>
  </cols>
  <sheetData>
    <row r="1" spans="1:39">
      <c r="M1" s="162" t="s">
        <v>260</v>
      </c>
      <c r="N1" s="162"/>
      <c r="O1" s="162"/>
      <c r="P1" s="162"/>
      <c r="Q1" s="162"/>
    </row>
    <row r="2" spans="1:39">
      <c r="M2" s="162"/>
      <c r="N2" s="162"/>
      <c r="O2" s="162"/>
      <c r="P2" s="162"/>
      <c r="Q2" s="162"/>
    </row>
    <row r="3" spans="1:39" ht="45.6" customHeight="1">
      <c r="M3" s="162"/>
      <c r="N3" s="162"/>
      <c r="O3" s="162"/>
      <c r="P3" s="162"/>
      <c r="Q3" s="162"/>
    </row>
    <row r="4" spans="1:39">
      <c r="Q4" s="2"/>
    </row>
    <row r="5" spans="1:39" ht="10.5" customHeight="1">
      <c r="Q5" s="2"/>
    </row>
    <row r="6" spans="1:39" ht="21.75" customHeight="1">
      <c r="A6" s="164" t="s">
        <v>177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</row>
    <row r="8" spans="1:39">
      <c r="A8" s="160" t="s">
        <v>66</v>
      </c>
      <c r="B8" s="160" t="s">
        <v>76</v>
      </c>
      <c r="C8" s="160" t="s">
        <v>96</v>
      </c>
      <c r="D8" s="160" t="s">
        <v>89</v>
      </c>
      <c r="E8" s="161" t="s">
        <v>167</v>
      </c>
      <c r="F8" s="161" t="s">
        <v>94</v>
      </c>
      <c r="G8" s="160" t="s">
        <v>168</v>
      </c>
      <c r="H8" s="160" t="s">
        <v>169</v>
      </c>
      <c r="I8" s="160" t="s">
        <v>105</v>
      </c>
      <c r="J8" s="163" t="s">
        <v>79</v>
      </c>
      <c r="K8" s="163"/>
      <c r="L8" s="163"/>
      <c r="M8" s="163"/>
      <c r="N8" s="163" t="s">
        <v>184</v>
      </c>
      <c r="O8" s="163"/>
      <c r="P8" s="163"/>
      <c r="Q8" s="163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</row>
    <row r="9" spans="1:39" ht="44.25" customHeight="1">
      <c r="A9" s="160"/>
      <c r="B9" s="160"/>
      <c r="C9" s="160"/>
      <c r="D9" s="160"/>
      <c r="E9" s="161"/>
      <c r="F9" s="161"/>
      <c r="G9" s="160"/>
      <c r="H9" s="160"/>
      <c r="I9" s="160"/>
      <c r="J9" s="107" t="s">
        <v>178</v>
      </c>
      <c r="K9" s="47" t="s">
        <v>179</v>
      </c>
      <c r="L9" s="47" t="s">
        <v>180</v>
      </c>
      <c r="M9" s="47" t="s">
        <v>80</v>
      </c>
      <c r="N9" s="107" t="s">
        <v>29</v>
      </c>
      <c r="O9" s="107" t="s">
        <v>14</v>
      </c>
      <c r="P9" s="107" t="s">
        <v>171</v>
      </c>
      <c r="Q9" s="47" t="s">
        <v>80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</row>
    <row r="10" spans="1:39" ht="25.5">
      <c r="A10" s="160"/>
      <c r="B10" s="160"/>
      <c r="C10" s="47" t="s">
        <v>170</v>
      </c>
      <c r="D10" s="47" t="s">
        <v>93</v>
      </c>
      <c r="E10" s="161"/>
      <c r="F10" s="161"/>
      <c r="G10" s="47" t="s">
        <v>88</v>
      </c>
      <c r="H10" s="47" t="s">
        <v>88</v>
      </c>
      <c r="I10" s="47" t="s">
        <v>88</v>
      </c>
      <c r="J10" s="47" t="s">
        <v>93</v>
      </c>
      <c r="K10" s="47" t="s">
        <v>93</v>
      </c>
      <c r="L10" s="47" t="s">
        <v>93</v>
      </c>
      <c r="M10" s="47" t="s">
        <v>93</v>
      </c>
      <c r="N10" s="47" t="s">
        <v>88</v>
      </c>
      <c r="O10" s="47" t="s">
        <v>88</v>
      </c>
      <c r="P10" s="47" t="s">
        <v>88</v>
      </c>
      <c r="Q10" s="47" t="s">
        <v>88</v>
      </c>
      <c r="R10" s="34" t="s">
        <v>20</v>
      </c>
      <c r="S10" s="34" t="s">
        <v>21</v>
      </c>
      <c r="T10" s="34" t="s">
        <v>22</v>
      </c>
      <c r="U10" s="34" t="s">
        <v>23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</row>
    <row r="11" spans="1:39" s="6" customFormat="1" ht="22.5">
      <c r="A11" s="63"/>
      <c r="B11" s="63" t="s">
        <v>77</v>
      </c>
      <c r="C11" s="63"/>
      <c r="D11" s="63"/>
      <c r="E11" s="63"/>
      <c r="F11" s="63"/>
      <c r="G11" s="118">
        <f>G12</f>
        <v>33.410254999999992</v>
      </c>
      <c r="H11" s="113"/>
      <c r="I11" s="118"/>
      <c r="J11" s="113"/>
      <c r="K11" s="113"/>
      <c r="L11" s="113"/>
      <c r="M11" s="113"/>
      <c r="N11" s="113">
        <f>N12</f>
        <v>10.172515000000001</v>
      </c>
      <c r="O11" s="113">
        <f>O12</f>
        <v>11.289059999999999</v>
      </c>
      <c r="P11" s="113">
        <f>P12</f>
        <v>11.94868</v>
      </c>
      <c r="Q11" s="113">
        <v>33.411000000000001</v>
      </c>
      <c r="R11" s="108"/>
      <c r="S11" s="108"/>
      <c r="T11" s="108"/>
      <c r="U11" s="108"/>
      <c r="V11" s="109"/>
      <c r="W11" s="110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25.5">
      <c r="A12" s="64"/>
      <c r="B12" s="63" t="s">
        <v>107</v>
      </c>
      <c r="C12" s="63"/>
      <c r="D12" s="63"/>
      <c r="E12" s="63"/>
      <c r="F12" s="63"/>
      <c r="G12" s="118">
        <f>SUM(G14:G67)</f>
        <v>33.410254999999992</v>
      </c>
      <c r="H12" s="113"/>
      <c r="I12" s="118"/>
      <c r="J12" s="114"/>
      <c r="K12" s="114"/>
      <c r="L12" s="114"/>
      <c r="M12" s="114"/>
      <c r="N12" s="114">
        <f>SUM(N15:N40)</f>
        <v>10.172515000000001</v>
      </c>
      <c r="O12" s="114">
        <f>SUM(O30:O52)</f>
        <v>11.289059999999999</v>
      </c>
      <c r="P12" s="114">
        <f>SUM(P54:P67)</f>
        <v>11.94868</v>
      </c>
      <c r="Q12" s="114">
        <v>33.411000000000001</v>
      </c>
      <c r="R12" s="30"/>
      <c r="S12" s="30"/>
      <c r="T12" s="30"/>
      <c r="U12" s="30"/>
      <c r="V12" s="13"/>
      <c r="W12" s="13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</row>
    <row r="13" spans="1:39" ht="25.5">
      <c r="A13" s="65"/>
      <c r="B13" s="63" t="s">
        <v>106</v>
      </c>
      <c r="C13" s="63"/>
      <c r="D13" s="63"/>
      <c r="E13" s="63"/>
      <c r="F13" s="63"/>
      <c r="G13" s="118"/>
      <c r="H13" s="113"/>
      <c r="I13" s="113"/>
      <c r="J13" s="114"/>
      <c r="K13" s="114"/>
      <c r="L13" s="114"/>
      <c r="M13" s="114"/>
      <c r="N13" s="114"/>
      <c r="O13" s="114"/>
      <c r="P13" s="114"/>
      <c r="Q13" s="114"/>
      <c r="R13" s="13"/>
      <c r="S13" s="13"/>
      <c r="T13" s="13"/>
      <c r="U13" s="13"/>
      <c r="V13" s="13"/>
      <c r="W13" s="13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</row>
    <row r="14" spans="1:39" ht="25.5">
      <c r="A14" s="47" t="s">
        <v>55</v>
      </c>
      <c r="B14" s="111" t="s">
        <v>33</v>
      </c>
      <c r="C14" s="66"/>
      <c r="D14" s="67"/>
      <c r="E14" s="63">
        <v>2012</v>
      </c>
      <c r="F14" s="63">
        <v>2012</v>
      </c>
      <c r="G14" s="118"/>
      <c r="H14" s="113"/>
      <c r="I14" s="113"/>
      <c r="J14" s="114"/>
      <c r="K14" s="114"/>
      <c r="L14" s="114"/>
      <c r="M14" s="114"/>
      <c r="N14" s="114"/>
      <c r="O14" s="114"/>
      <c r="P14" s="114"/>
      <c r="Q14" s="114"/>
      <c r="R14" s="13"/>
      <c r="S14" s="13"/>
      <c r="T14" s="13"/>
      <c r="U14" s="13"/>
      <c r="V14" s="13"/>
      <c r="W14" s="13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</row>
    <row r="15" spans="1:39" ht="25.5">
      <c r="A15" s="47" t="s">
        <v>56</v>
      </c>
      <c r="B15" s="69" t="s">
        <v>156</v>
      </c>
      <c r="C15" s="70"/>
      <c r="D15" s="71"/>
      <c r="E15" s="63"/>
      <c r="F15" s="63"/>
      <c r="G15" s="72">
        <v>0.47581599999999996</v>
      </c>
      <c r="H15" s="113"/>
      <c r="I15" s="72"/>
      <c r="J15" s="114"/>
      <c r="K15" s="114"/>
      <c r="L15" s="114"/>
      <c r="M15" s="114"/>
      <c r="N15" s="114">
        <f>G15</f>
        <v>0.47581599999999996</v>
      </c>
      <c r="O15" s="114"/>
      <c r="P15" s="114"/>
      <c r="Q15" s="114">
        <f t="shared" ref="Q15:Q61" si="0">SUM(N15:P15)</f>
        <v>0.47581599999999996</v>
      </c>
      <c r="R15" s="37"/>
      <c r="S15" s="13"/>
      <c r="T15" s="13"/>
      <c r="U15" s="13"/>
      <c r="V15" s="13"/>
      <c r="W15" s="13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</row>
    <row r="16" spans="1:39" ht="25.5">
      <c r="A16" s="47" t="s">
        <v>58</v>
      </c>
      <c r="B16" s="73" t="s">
        <v>11</v>
      </c>
      <c r="C16" s="66"/>
      <c r="D16" s="67"/>
      <c r="E16" s="63">
        <v>2012</v>
      </c>
      <c r="F16" s="63">
        <v>2012</v>
      </c>
      <c r="G16" s="72"/>
      <c r="H16" s="113"/>
      <c r="I16" s="72"/>
      <c r="J16" s="114"/>
      <c r="K16" s="114"/>
      <c r="L16" s="114"/>
      <c r="M16" s="114"/>
      <c r="N16" s="114"/>
      <c r="O16" s="114"/>
      <c r="P16" s="114"/>
      <c r="Q16" s="114"/>
      <c r="R16" s="13"/>
      <c r="S16" s="13"/>
      <c r="T16" s="13"/>
      <c r="U16" s="13"/>
      <c r="V16" s="13"/>
      <c r="W16" s="13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</row>
    <row r="17" spans="1:39" ht="25.5">
      <c r="A17" s="47" t="s">
        <v>59</v>
      </c>
      <c r="B17" s="69" t="s">
        <v>157</v>
      </c>
      <c r="C17" s="70"/>
      <c r="D17" s="76"/>
      <c r="E17" s="68"/>
      <c r="F17" s="68"/>
      <c r="G17" s="72">
        <v>0.13600000000000001</v>
      </c>
      <c r="H17" s="119"/>
      <c r="I17" s="115"/>
      <c r="J17" s="114"/>
      <c r="K17" s="114"/>
      <c r="L17" s="114"/>
      <c r="M17" s="114"/>
      <c r="N17" s="114">
        <f t="shared" ref="N17:N28" si="1">G17</f>
        <v>0.13600000000000001</v>
      </c>
      <c r="O17" s="114"/>
      <c r="P17" s="114"/>
      <c r="Q17" s="114">
        <f t="shared" si="0"/>
        <v>0.13600000000000001</v>
      </c>
      <c r="R17" s="13"/>
      <c r="S17" s="37"/>
      <c r="T17" s="13"/>
      <c r="U17" s="13"/>
      <c r="V17" s="13"/>
      <c r="W17" s="13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</row>
    <row r="18" spans="1:39" ht="25.5">
      <c r="A18" s="47" t="s">
        <v>60</v>
      </c>
      <c r="B18" s="68" t="s">
        <v>15</v>
      </c>
      <c r="C18" s="70"/>
      <c r="D18" s="77"/>
      <c r="E18" s="68"/>
      <c r="F18" s="68"/>
      <c r="G18" s="72">
        <v>0.5</v>
      </c>
      <c r="H18" s="119"/>
      <c r="I18" s="115"/>
      <c r="J18" s="114"/>
      <c r="K18" s="114"/>
      <c r="L18" s="114"/>
      <c r="M18" s="114"/>
      <c r="N18" s="114">
        <f t="shared" si="1"/>
        <v>0.5</v>
      </c>
      <c r="O18" s="114"/>
      <c r="P18" s="114"/>
      <c r="Q18" s="114">
        <f t="shared" si="0"/>
        <v>0.5</v>
      </c>
      <c r="R18" s="13"/>
      <c r="S18" s="37"/>
      <c r="T18" s="13"/>
      <c r="U18" s="13"/>
      <c r="V18" s="13"/>
      <c r="W18" s="13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</row>
    <row r="19" spans="1:39" ht="25.5">
      <c r="A19" s="47" t="s">
        <v>61</v>
      </c>
      <c r="B19" s="68" t="s">
        <v>16</v>
      </c>
      <c r="C19" s="70"/>
      <c r="D19" s="77"/>
      <c r="E19" s="63"/>
      <c r="F19" s="63"/>
      <c r="G19" s="72">
        <v>2.8697600000000003</v>
      </c>
      <c r="H19" s="120"/>
      <c r="I19" s="115"/>
      <c r="J19" s="114"/>
      <c r="K19" s="114"/>
      <c r="L19" s="114"/>
      <c r="M19" s="114"/>
      <c r="N19" s="114">
        <f t="shared" si="1"/>
        <v>2.8697600000000003</v>
      </c>
      <c r="O19" s="114"/>
      <c r="P19" s="114"/>
      <c r="Q19" s="114">
        <f t="shared" si="0"/>
        <v>2.8697600000000003</v>
      </c>
      <c r="R19" s="13"/>
      <c r="S19" s="37"/>
      <c r="T19" s="37"/>
      <c r="U19" s="13"/>
      <c r="V19" s="13"/>
      <c r="W19" s="13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39" ht="25.5">
      <c r="A20" s="47" t="s">
        <v>62</v>
      </c>
      <c r="B20" s="74" t="s">
        <v>17</v>
      </c>
      <c r="C20" s="70"/>
      <c r="D20" s="77"/>
      <c r="E20" s="68"/>
      <c r="F20" s="68"/>
      <c r="G20" s="72">
        <v>3.19</v>
      </c>
      <c r="H20" s="119"/>
      <c r="I20" s="115"/>
      <c r="J20" s="114"/>
      <c r="K20" s="114"/>
      <c r="L20" s="114"/>
      <c r="M20" s="114"/>
      <c r="N20" s="114">
        <f t="shared" si="1"/>
        <v>3.19</v>
      </c>
      <c r="O20" s="114"/>
      <c r="P20" s="114"/>
      <c r="Q20" s="114">
        <f t="shared" si="0"/>
        <v>3.19</v>
      </c>
      <c r="R20" s="13"/>
      <c r="S20" s="37"/>
      <c r="T20" s="13"/>
      <c r="U20" s="13"/>
      <c r="V20" s="13"/>
      <c r="W20" s="13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</row>
    <row r="21" spans="1:39" ht="25.5">
      <c r="A21" s="47" t="s">
        <v>86</v>
      </c>
      <c r="B21" s="68" t="s">
        <v>18</v>
      </c>
      <c r="C21" s="70"/>
      <c r="D21" s="74"/>
      <c r="E21" s="63"/>
      <c r="F21" s="63"/>
      <c r="G21" s="72">
        <v>0.23460700000000001</v>
      </c>
      <c r="H21" s="120"/>
      <c r="I21" s="115"/>
      <c r="J21" s="114"/>
      <c r="K21" s="114"/>
      <c r="L21" s="114"/>
      <c r="M21" s="114"/>
      <c r="N21" s="114">
        <f t="shared" si="1"/>
        <v>0.23460700000000001</v>
      </c>
      <c r="O21" s="114"/>
      <c r="P21" s="114"/>
      <c r="Q21" s="114">
        <f t="shared" si="0"/>
        <v>0.23460700000000001</v>
      </c>
      <c r="R21" s="13"/>
      <c r="S21" s="37"/>
      <c r="T21" s="13"/>
      <c r="U21" s="13"/>
      <c r="V21" s="13"/>
      <c r="W21" s="13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</row>
    <row r="22" spans="1:39" ht="25.5">
      <c r="A22" s="47" t="s">
        <v>95</v>
      </c>
      <c r="B22" s="68" t="s">
        <v>126</v>
      </c>
      <c r="C22" s="70"/>
      <c r="D22" s="74"/>
      <c r="E22" s="68"/>
      <c r="F22" s="68"/>
      <c r="G22" s="72">
        <v>0.107</v>
      </c>
      <c r="H22" s="119"/>
      <c r="I22" s="115"/>
      <c r="J22" s="114"/>
      <c r="K22" s="114"/>
      <c r="L22" s="114"/>
      <c r="M22" s="114"/>
      <c r="N22" s="114">
        <f t="shared" si="1"/>
        <v>0.107</v>
      </c>
      <c r="O22" s="114"/>
      <c r="P22" s="114"/>
      <c r="Q22" s="114">
        <f t="shared" si="0"/>
        <v>0.107</v>
      </c>
      <c r="R22" s="13"/>
      <c r="S22" s="37"/>
      <c r="T22" s="13"/>
      <c r="U22" s="13"/>
      <c r="V22" s="13"/>
      <c r="W22" s="13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</row>
    <row r="23" spans="1:39" ht="38.25">
      <c r="A23" s="47" t="s">
        <v>120</v>
      </c>
      <c r="B23" s="68" t="s">
        <v>24</v>
      </c>
      <c r="C23" s="70"/>
      <c r="D23" s="78"/>
      <c r="E23" s="68"/>
      <c r="F23" s="68"/>
      <c r="G23" s="72">
        <v>1.9636579999999999</v>
      </c>
      <c r="H23" s="121"/>
      <c r="I23" s="115"/>
      <c r="J23" s="114"/>
      <c r="K23" s="114"/>
      <c r="L23" s="114"/>
      <c r="M23" s="114"/>
      <c r="N23" s="116">
        <f t="shared" si="1"/>
        <v>1.9636579999999999</v>
      </c>
      <c r="O23" s="114"/>
      <c r="P23" s="114"/>
      <c r="Q23" s="114">
        <f t="shared" si="0"/>
        <v>1.9636579999999999</v>
      </c>
      <c r="R23" s="13"/>
      <c r="S23" s="13"/>
      <c r="T23" s="37"/>
      <c r="U23" s="13"/>
      <c r="V23" s="13"/>
      <c r="W23" s="13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</row>
    <row r="24" spans="1:39" ht="25.5">
      <c r="A24" s="47" t="s">
        <v>19</v>
      </c>
      <c r="B24" s="68" t="s">
        <v>25</v>
      </c>
      <c r="C24" s="70"/>
      <c r="D24" s="74"/>
      <c r="E24" s="63"/>
      <c r="F24" s="63"/>
      <c r="G24" s="72">
        <v>0.29167399999999999</v>
      </c>
      <c r="H24" s="122"/>
      <c r="I24" s="115"/>
      <c r="J24" s="114"/>
      <c r="K24" s="114"/>
      <c r="L24" s="114"/>
      <c r="M24" s="114"/>
      <c r="N24" s="114">
        <f t="shared" si="1"/>
        <v>0.29167399999999999</v>
      </c>
      <c r="O24" s="114"/>
      <c r="P24" s="114"/>
      <c r="Q24" s="114">
        <f t="shared" si="0"/>
        <v>0.29167399999999999</v>
      </c>
      <c r="R24" s="37"/>
      <c r="S24" s="13"/>
      <c r="T24" s="13"/>
      <c r="U24" s="13"/>
      <c r="V24" s="13"/>
      <c r="W24" s="13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</row>
    <row r="25" spans="1:39">
      <c r="A25" s="47" t="s">
        <v>90</v>
      </c>
      <c r="B25" s="73" t="s">
        <v>36</v>
      </c>
      <c r="C25" s="66"/>
      <c r="D25" s="66"/>
      <c r="E25" s="63">
        <v>2012</v>
      </c>
      <c r="F25" s="63">
        <v>2012</v>
      </c>
      <c r="G25" s="72"/>
      <c r="H25" s="120"/>
      <c r="I25" s="115"/>
      <c r="J25" s="114"/>
      <c r="K25" s="114"/>
      <c r="L25" s="114"/>
      <c r="M25" s="114"/>
      <c r="N25" s="114">
        <f t="shared" si="1"/>
        <v>0</v>
      </c>
      <c r="O25" s="114"/>
      <c r="P25" s="114"/>
      <c r="Q25" s="114">
        <f t="shared" si="0"/>
        <v>0</v>
      </c>
      <c r="R25" s="13"/>
      <c r="S25" s="13"/>
      <c r="T25" s="13"/>
      <c r="U25" s="13"/>
      <c r="V25" s="13"/>
      <c r="W25" s="13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</row>
    <row r="26" spans="1:39" ht="15.6" customHeight="1">
      <c r="A26" s="47" t="s">
        <v>109</v>
      </c>
      <c r="B26" s="69" t="s">
        <v>39</v>
      </c>
      <c r="C26" s="66"/>
      <c r="D26" s="66"/>
      <c r="E26" s="68"/>
      <c r="F26" s="68"/>
      <c r="G26" s="123"/>
      <c r="H26" s="121"/>
      <c r="I26" s="115"/>
      <c r="J26" s="114"/>
      <c r="K26" s="114"/>
      <c r="L26" s="114"/>
      <c r="M26" s="114"/>
      <c r="N26" s="114">
        <f t="shared" si="1"/>
        <v>0</v>
      </c>
      <c r="O26" s="114"/>
      <c r="P26" s="114"/>
      <c r="Q26" s="114">
        <f t="shared" si="0"/>
        <v>0</v>
      </c>
      <c r="R26" s="13"/>
      <c r="S26" s="13"/>
      <c r="T26" s="13"/>
      <c r="U26" s="13"/>
      <c r="V26" s="13"/>
      <c r="W26" s="13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38.25">
      <c r="A27" s="47" t="s">
        <v>127</v>
      </c>
      <c r="B27" s="68" t="s">
        <v>26</v>
      </c>
      <c r="C27" s="66"/>
      <c r="D27" s="75"/>
      <c r="E27" s="63"/>
      <c r="F27" s="63"/>
      <c r="G27" s="72">
        <v>0.187</v>
      </c>
      <c r="H27" s="121"/>
      <c r="I27" s="115"/>
      <c r="J27" s="114"/>
      <c r="K27" s="114"/>
      <c r="L27" s="114"/>
      <c r="M27" s="114"/>
      <c r="N27" s="114">
        <f t="shared" si="1"/>
        <v>0.187</v>
      </c>
      <c r="O27" s="114"/>
      <c r="P27" s="114"/>
      <c r="Q27" s="114">
        <f t="shared" si="0"/>
        <v>0.187</v>
      </c>
      <c r="R27" s="37"/>
      <c r="S27" s="13"/>
      <c r="T27" s="13"/>
      <c r="U27" s="13"/>
      <c r="V27" s="13"/>
      <c r="W27" s="13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</row>
    <row r="28" spans="1:39" ht="25.5">
      <c r="A28" s="47" t="s">
        <v>128</v>
      </c>
      <c r="B28" s="68" t="s">
        <v>27</v>
      </c>
      <c r="C28" s="70"/>
      <c r="D28" s="76"/>
      <c r="E28" s="68"/>
      <c r="F28" s="68"/>
      <c r="G28" s="72">
        <v>0.217</v>
      </c>
      <c r="H28" s="121"/>
      <c r="I28" s="115"/>
      <c r="J28" s="114"/>
      <c r="K28" s="114"/>
      <c r="L28" s="114"/>
      <c r="M28" s="114"/>
      <c r="N28" s="114">
        <f t="shared" si="1"/>
        <v>0.217</v>
      </c>
      <c r="O28" s="114"/>
      <c r="P28" s="114"/>
      <c r="Q28" s="114">
        <f t="shared" si="0"/>
        <v>0.217</v>
      </c>
      <c r="R28" s="37"/>
      <c r="S28" s="13"/>
      <c r="T28" s="13"/>
      <c r="U28" s="13"/>
      <c r="V28" s="13"/>
      <c r="W28" s="13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</row>
    <row r="29" spans="1:39">
      <c r="A29" s="47" t="s">
        <v>91</v>
      </c>
      <c r="B29" s="82" t="s">
        <v>30</v>
      </c>
      <c r="C29" s="83"/>
      <c r="D29" s="63"/>
      <c r="E29" s="63">
        <v>2013</v>
      </c>
      <c r="F29" s="63">
        <v>2013</v>
      </c>
      <c r="G29" s="124"/>
      <c r="H29" s="121"/>
      <c r="I29" s="115"/>
      <c r="J29" s="114"/>
      <c r="K29" s="114"/>
      <c r="L29" s="114"/>
      <c r="M29" s="114"/>
      <c r="N29" s="114"/>
      <c r="O29" s="114"/>
      <c r="P29" s="114"/>
      <c r="Q29" s="114"/>
      <c r="R29" s="37"/>
      <c r="S29" s="13"/>
      <c r="T29" s="13"/>
      <c r="U29" s="13"/>
      <c r="V29" s="13"/>
      <c r="W29" s="13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25.5">
      <c r="A30" s="47" t="s">
        <v>63</v>
      </c>
      <c r="B30" s="84" t="s">
        <v>144</v>
      </c>
      <c r="C30" s="85"/>
      <c r="D30" s="63"/>
      <c r="E30" s="63"/>
      <c r="F30" s="63"/>
      <c r="G30" s="125">
        <f>T30*$V$52/$U$52</f>
        <v>0.24160855748940421</v>
      </c>
      <c r="H30" s="121"/>
      <c r="I30" s="115"/>
      <c r="J30" s="114"/>
      <c r="K30" s="114"/>
      <c r="L30" s="114"/>
      <c r="M30" s="114"/>
      <c r="N30" s="114"/>
      <c r="O30" s="114">
        <f>G30</f>
        <v>0.24160855748940421</v>
      </c>
      <c r="P30" s="114"/>
      <c r="Q30" s="114">
        <f t="shared" si="0"/>
        <v>0.24160855748940421</v>
      </c>
      <c r="R30" s="37"/>
      <c r="S30" s="13"/>
      <c r="T30" s="54">
        <v>0.47789999999999999</v>
      </c>
      <c r="U30" s="13"/>
      <c r="V30" s="13"/>
      <c r="W30" s="13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</row>
    <row r="31" spans="1:39" ht="23.25">
      <c r="A31" s="47" t="s">
        <v>92</v>
      </c>
      <c r="B31" s="82" t="s">
        <v>31</v>
      </c>
      <c r="C31" s="85"/>
      <c r="D31" s="68"/>
      <c r="E31" s="63">
        <v>2013</v>
      </c>
      <c r="F31" s="63">
        <v>2013</v>
      </c>
      <c r="G31" s="125"/>
      <c r="H31" s="121"/>
      <c r="I31" s="115"/>
      <c r="J31" s="114"/>
      <c r="K31" s="114"/>
      <c r="L31" s="114"/>
      <c r="M31" s="114"/>
      <c r="N31" s="114"/>
      <c r="O31" s="114"/>
      <c r="P31" s="114"/>
      <c r="Q31" s="114">
        <f t="shared" si="0"/>
        <v>0</v>
      </c>
      <c r="R31" s="37"/>
      <c r="S31" s="13"/>
      <c r="T31" s="54"/>
      <c r="U31" s="13"/>
      <c r="V31" s="13"/>
      <c r="W31" s="13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</row>
    <row r="32" spans="1:39" ht="25.5">
      <c r="A32" s="47" t="s">
        <v>64</v>
      </c>
      <c r="B32" s="86" t="s">
        <v>145</v>
      </c>
      <c r="C32" s="85"/>
      <c r="D32" s="68"/>
      <c r="E32" s="68"/>
      <c r="F32" s="68"/>
      <c r="G32" s="125">
        <f>T32*$V$52/$U$52</f>
        <v>0.15723009286295192</v>
      </c>
      <c r="H32" s="121"/>
      <c r="I32" s="115"/>
      <c r="J32" s="114"/>
      <c r="K32" s="114"/>
      <c r="L32" s="114"/>
      <c r="M32" s="114"/>
      <c r="N32" s="114"/>
      <c r="O32" s="114">
        <f t="shared" ref="O32:O52" si="2">G32</f>
        <v>0.15723009286295192</v>
      </c>
      <c r="P32" s="114"/>
      <c r="Q32" s="114">
        <f t="shared" si="0"/>
        <v>0.15723009286295192</v>
      </c>
      <c r="R32" s="37"/>
      <c r="S32" s="13"/>
      <c r="T32" s="54">
        <v>0.311</v>
      </c>
      <c r="U32" s="13"/>
      <c r="V32" s="13"/>
      <c r="W32" s="13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ht="25.5">
      <c r="A33" s="47" t="s">
        <v>49</v>
      </c>
      <c r="B33" s="87" t="s">
        <v>4</v>
      </c>
      <c r="C33" s="88"/>
      <c r="D33" s="68"/>
      <c r="E33" s="63">
        <v>2013</v>
      </c>
      <c r="F33" s="63">
        <v>2013</v>
      </c>
      <c r="G33" s="126"/>
      <c r="H33" s="121"/>
      <c r="I33" s="115"/>
      <c r="J33" s="114"/>
      <c r="K33" s="114"/>
      <c r="L33" s="114"/>
      <c r="M33" s="114"/>
      <c r="N33" s="114"/>
      <c r="O33" s="114"/>
      <c r="P33" s="114"/>
      <c r="Q33" s="114">
        <f t="shared" si="0"/>
        <v>0</v>
      </c>
      <c r="R33" s="37"/>
      <c r="S33" s="13"/>
      <c r="T33" s="55"/>
      <c r="U33" s="13"/>
      <c r="V33" s="13"/>
      <c r="W33" s="13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23.25">
      <c r="A34" s="47" t="s">
        <v>108</v>
      </c>
      <c r="B34" s="89" t="s">
        <v>130</v>
      </c>
      <c r="C34" s="85"/>
      <c r="D34" s="68"/>
      <c r="E34" s="63"/>
      <c r="F34" s="63"/>
      <c r="G34" s="125">
        <f>T34*$V$52/$U$52</f>
        <v>0.19919182182637635</v>
      </c>
      <c r="H34" s="121"/>
      <c r="I34" s="115"/>
      <c r="J34" s="114"/>
      <c r="K34" s="114"/>
      <c r="L34" s="114"/>
      <c r="M34" s="114"/>
      <c r="N34" s="114"/>
      <c r="O34" s="114">
        <f t="shared" si="2"/>
        <v>0.19919182182637635</v>
      </c>
      <c r="P34" s="114"/>
      <c r="Q34" s="114">
        <f t="shared" si="0"/>
        <v>0.19919182182637635</v>
      </c>
      <c r="R34" s="37"/>
      <c r="S34" s="13"/>
      <c r="T34" s="54">
        <v>0.39400000000000002</v>
      </c>
      <c r="U34" s="13"/>
      <c r="V34" s="13"/>
      <c r="W34" s="13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</row>
    <row r="35" spans="1:39" ht="25.5">
      <c r="A35" s="47" t="s">
        <v>12</v>
      </c>
      <c r="B35" s="87" t="s">
        <v>166</v>
      </c>
      <c r="C35" s="88"/>
      <c r="D35" s="68"/>
      <c r="E35" s="63">
        <v>2013</v>
      </c>
      <c r="F35" s="63">
        <v>2013</v>
      </c>
      <c r="G35" s="126"/>
      <c r="H35" s="121"/>
      <c r="I35" s="115"/>
      <c r="J35" s="114"/>
      <c r="K35" s="114"/>
      <c r="L35" s="114"/>
      <c r="M35" s="114"/>
      <c r="N35" s="114"/>
      <c r="O35" s="114"/>
      <c r="P35" s="114"/>
      <c r="Q35" s="114">
        <f>SUM(N35:P35)</f>
        <v>0</v>
      </c>
      <c r="R35" s="37"/>
      <c r="S35" s="13"/>
      <c r="T35" s="55"/>
      <c r="U35" s="13"/>
      <c r="V35" s="13"/>
      <c r="W35" s="13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</row>
    <row r="36" spans="1:39" ht="26.25">
      <c r="A36" s="47" t="s">
        <v>34</v>
      </c>
      <c r="B36" s="90" t="s">
        <v>146</v>
      </c>
      <c r="C36" s="91"/>
      <c r="D36" s="47"/>
      <c r="E36" s="68"/>
      <c r="F36" s="68"/>
      <c r="G36" s="125">
        <f>T36*$V$52/$U$52</f>
        <v>0.37583553387240654</v>
      </c>
      <c r="H36" s="121"/>
      <c r="I36" s="115"/>
      <c r="J36" s="114"/>
      <c r="K36" s="114"/>
      <c r="L36" s="114"/>
      <c r="M36" s="114"/>
      <c r="N36" s="114"/>
      <c r="O36" s="114">
        <f t="shared" si="2"/>
        <v>0.37583553387240654</v>
      </c>
      <c r="P36" s="114"/>
      <c r="Q36" s="114">
        <f t="shared" si="0"/>
        <v>0.37583553387240654</v>
      </c>
      <c r="R36" s="37"/>
      <c r="S36" s="13"/>
      <c r="T36" s="56">
        <v>0.74339999999999995</v>
      </c>
      <c r="U36" s="13"/>
      <c r="V36" s="13"/>
      <c r="W36" s="13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</row>
    <row r="37" spans="1:39" ht="25.5">
      <c r="A37" s="47" t="s">
        <v>35</v>
      </c>
      <c r="B37" s="87" t="s">
        <v>28</v>
      </c>
      <c r="C37" s="88"/>
      <c r="D37" s="81"/>
      <c r="E37" s="63">
        <v>2013</v>
      </c>
      <c r="F37" s="63">
        <v>2013</v>
      </c>
      <c r="G37" s="126"/>
      <c r="H37" s="121"/>
      <c r="I37" s="115"/>
      <c r="J37" s="114"/>
      <c r="K37" s="114"/>
      <c r="L37" s="114"/>
      <c r="M37" s="114"/>
      <c r="N37" s="114"/>
      <c r="O37" s="114"/>
      <c r="P37" s="114"/>
      <c r="Q37" s="114">
        <f t="shared" si="0"/>
        <v>0</v>
      </c>
      <c r="R37" s="37"/>
      <c r="S37" s="13"/>
      <c r="T37" s="55"/>
      <c r="U37" s="13"/>
      <c r="V37" s="13"/>
      <c r="W37" s="13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</row>
    <row r="38" spans="1:39" ht="26.25">
      <c r="A38" s="47" t="s">
        <v>50</v>
      </c>
      <c r="B38" s="90" t="s">
        <v>133</v>
      </c>
      <c r="C38" s="91"/>
      <c r="D38" s="92"/>
      <c r="E38" s="63"/>
      <c r="F38" s="63"/>
      <c r="G38" s="125">
        <f>T38*$V$52/$U$52</f>
        <v>0.23862573579200419</v>
      </c>
      <c r="H38" s="121"/>
      <c r="I38" s="115"/>
      <c r="J38" s="114"/>
      <c r="K38" s="114"/>
      <c r="L38" s="114"/>
      <c r="M38" s="114"/>
      <c r="N38" s="114"/>
      <c r="O38" s="114">
        <f t="shared" si="2"/>
        <v>0.23862573579200419</v>
      </c>
      <c r="P38" s="114"/>
      <c r="Q38" s="114">
        <f t="shared" si="0"/>
        <v>0.23862573579200419</v>
      </c>
      <c r="R38" s="37"/>
      <c r="S38" s="13"/>
      <c r="T38" s="56">
        <v>0.47199999999999998</v>
      </c>
      <c r="U38" s="13"/>
      <c r="V38" s="13"/>
      <c r="W38" s="13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</row>
    <row r="39" spans="1:39" ht="25.5">
      <c r="A39" s="47" t="s">
        <v>51</v>
      </c>
      <c r="B39" s="87" t="s">
        <v>5</v>
      </c>
      <c r="C39" s="85"/>
      <c r="D39" s="93"/>
      <c r="E39" s="63">
        <v>2013</v>
      </c>
      <c r="F39" s="63">
        <v>2013</v>
      </c>
      <c r="G39" s="125"/>
      <c r="H39" s="121"/>
      <c r="I39" s="115"/>
      <c r="J39" s="114"/>
      <c r="K39" s="114"/>
      <c r="L39" s="114"/>
      <c r="M39" s="114"/>
      <c r="N39" s="114"/>
      <c r="O39" s="114"/>
      <c r="P39" s="114"/>
      <c r="Q39" s="114">
        <f t="shared" si="0"/>
        <v>0</v>
      </c>
      <c r="R39" s="13"/>
      <c r="S39" s="13"/>
      <c r="T39" s="54"/>
      <c r="U39" s="13"/>
      <c r="V39" s="13"/>
      <c r="W39" s="13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</row>
    <row r="40" spans="1:39" ht="25.5">
      <c r="A40" s="47" t="s">
        <v>37</v>
      </c>
      <c r="B40" s="94" t="s">
        <v>158</v>
      </c>
      <c r="C40" s="85"/>
      <c r="D40" s="92"/>
      <c r="E40" s="63"/>
      <c r="F40" s="63"/>
      <c r="G40" s="125">
        <f t="shared" ref="G40:G45" si="3">T40*$V$52/$U$52</f>
        <v>0.28694744728988497</v>
      </c>
      <c r="H40" s="127"/>
      <c r="I40" s="115"/>
      <c r="J40" s="114"/>
      <c r="K40" s="114"/>
      <c r="L40" s="114"/>
      <c r="M40" s="114"/>
      <c r="N40" s="114"/>
      <c r="O40" s="114">
        <f t="shared" si="2"/>
        <v>0.28694744728988497</v>
      </c>
      <c r="P40" s="114"/>
      <c r="Q40" s="114">
        <f t="shared" si="0"/>
        <v>0.28694744728988497</v>
      </c>
      <c r="R40" s="13"/>
      <c r="S40" s="13"/>
      <c r="T40" s="54">
        <v>0.56757999999999997</v>
      </c>
      <c r="U40" s="13"/>
      <c r="V40" s="13"/>
      <c r="W40" s="13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</row>
    <row r="41" spans="1:39" ht="26.25">
      <c r="A41" s="47" t="s">
        <v>38</v>
      </c>
      <c r="B41" s="90" t="s">
        <v>159</v>
      </c>
      <c r="C41" s="85"/>
      <c r="D41" s="68"/>
      <c r="E41" s="63"/>
      <c r="F41" s="63"/>
      <c r="G41" s="125">
        <f t="shared" si="3"/>
        <v>0.36271111840384634</v>
      </c>
      <c r="H41" s="128"/>
      <c r="I41" s="115"/>
      <c r="J41" s="114"/>
      <c r="K41" s="114"/>
      <c r="L41" s="114"/>
      <c r="M41" s="114"/>
      <c r="N41" s="114"/>
      <c r="O41" s="114">
        <f t="shared" si="2"/>
        <v>0.36271111840384634</v>
      </c>
      <c r="P41" s="114"/>
      <c r="Q41" s="114">
        <f t="shared" si="0"/>
        <v>0.36271111840384634</v>
      </c>
      <c r="R41" s="13"/>
      <c r="S41" s="13"/>
      <c r="T41" s="54">
        <v>0.71743999999999997</v>
      </c>
      <c r="U41" s="13"/>
      <c r="V41" s="13"/>
      <c r="W41" s="13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</row>
    <row r="42" spans="1:39" ht="25.5">
      <c r="A42" s="47" t="s">
        <v>124</v>
      </c>
      <c r="B42" s="89" t="s">
        <v>6</v>
      </c>
      <c r="C42" s="85"/>
      <c r="D42" s="68"/>
      <c r="E42" s="68"/>
      <c r="F42" s="68"/>
      <c r="G42" s="125">
        <f t="shared" si="3"/>
        <v>0.45398546234428794</v>
      </c>
      <c r="H42" s="122"/>
      <c r="I42" s="115"/>
      <c r="J42" s="114"/>
      <c r="K42" s="114"/>
      <c r="L42" s="114"/>
      <c r="M42" s="114"/>
      <c r="N42" s="114"/>
      <c r="O42" s="114">
        <f t="shared" si="2"/>
        <v>0.45398546234428794</v>
      </c>
      <c r="P42" s="114"/>
      <c r="Q42" s="114">
        <f t="shared" si="0"/>
        <v>0.45398546234428794</v>
      </c>
      <c r="R42" s="13"/>
      <c r="S42" s="13"/>
      <c r="T42" s="54">
        <v>0.89798</v>
      </c>
      <c r="U42" s="13"/>
      <c r="V42" s="13"/>
      <c r="W42" s="13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</row>
    <row r="43" spans="1:39" ht="23.25">
      <c r="A43" s="47" t="s">
        <v>125</v>
      </c>
      <c r="B43" s="89" t="s">
        <v>7</v>
      </c>
      <c r="C43" s="85"/>
      <c r="D43" s="68"/>
      <c r="E43" s="68"/>
      <c r="F43" s="68"/>
      <c r="G43" s="125">
        <f t="shared" si="3"/>
        <v>3.9373246405680691E-2</v>
      </c>
      <c r="H43" s="122"/>
      <c r="I43" s="115"/>
      <c r="J43" s="114"/>
      <c r="K43" s="114"/>
      <c r="L43" s="114"/>
      <c r="M43" s="114"/>
      <c r="N43" s="114"/>
      <c r="O43" s="114">
        <f t="shared" si="2"/>
        <v>3.9373246405680691E-2</v>
      </c>
      <c r="P43" s="114"/>
      <c r="Q43" s="114">
        <f t="shared" si="0"/>
        <v>3.9373246405680691E-2</v>
      </c>
      <c r="R43" s="13"/>
      <c r="S43" s="13"/>
      <c r="T43" s="54">
        <v>7.7880000000000005E-2</v>
      </c>
      <c r="U43" s="13"/>
      <c r="V43" s="13"/>
      <c r="W43" s="13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</row>
    <row r="44" spans="1:39" ht="23.25">
      <c r="A44" s="47" t="s">
        <v>134</v>
      </c>
      <c r="B44" s="89" t="s">
        <v>8</v>
      </c>
      <c r="C44" s="85"/>
      <c r="D44" s="68"/>
      <c r="E44" s="63"/>
      <c r="F44" s="63"/>
      <c r="G44" s="125">
        <f t="shared" si="3"/>
        <v>0.17300365844920301</v>
      </c>
      <c r="H44" s="122"/>
      <c r="I44" s="115"/>
      <c r="J44" s="114"/>
      <c r="K44" s="114"/>
      <c r="L44" s="114"/>
      <c r="M44" s="114"/>
      <c r="N44" s="114"/>
      <c r="O44" s="114">
        <f t="shared" si="2"/>
        <v>0.17300365844920301</v>
      </c>
      <c r="P44" s="114"/>
      <c r="Q44" s="114">
        <f t="shared" si="0"/>
        <v>0.17300365844920301</v>
      </c>
      <c r="R44" s="13"/>
      <c r="S44" s="13"/>
      <c r="T44" s="54">
        <v>0.34219999999999995</v>
      </c>
      <c r="U44" s="13"/>
      <c r="V44" s="13"/>
      <c r="W44" s="13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</row>
    <row r="45" spans="1:39" ht="25.5">
      <c r="A45" s="47" t="s">
        <v>135</v>
      </c>
      <c r="B45" s="74" t="s">
        <v>143</v>
      </c>
      <c r="C45" s="88"/>
      <c r="D45" s="68"/>
      <c r="E45" s="68"/>
      <c r="F45" s="68"/>
      <c r="G45" s="125">
        <f t="shared" si="3"/>
        <v>0.1491410848700026</v>
      </c>
      <c r="H45" s="122"/>
      <c r="I45" s="115"/>
      <c r="J45" s="114"/>
      <c r="K45" s="114"/>
      <c r="L45" s="114"/>
      <c r="M45" s="114"/>
      <c r="N45" s="114"/>
      <c r="O45" s="114">
        <f t="shared" si="2"/>
        <v>0.1491410848700026</v>
      </c>
      <c r="P45" s="114"/>
      <c r="Q45" s="114">
        <f t="shared" si="0"/>
        <v>0.1491410848700026</v>
      </c>
      <c r="R45" s="13"/>
      <c r="S45" s="13"/>
      <c r="T45" s="54">
        <v>0.29499999999999998</v>
      </c>
      <c r="U45" s="13"/>
      <c r="V45" s="13"/>
      <c r="W45" s="13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</row>
    <row r="46" spans="1:39" ht="25.5">
      <c r="A46" s="47" t="s">
        <v>52</v>
      </c>
      <c r="B46" s="87" t="s">
        <v>32</v>
      </c>
      <c r="C46" s="95"/>
      <c r="D46" s="68"/>
      <c r="E46" s="63">
        <v>2013</v>
      </c>
      <c r="F46" s="63">
        <v>2013</v>
      </c>
      <c r="G46" s="129"/>
      <c r="H46" s="121"/>
      <c r="I46" s="115"/>
      <c r="J46" s="114"/>
      <c r="K46" s="114"/>
      <c r="L46" s="114"/>
      <c r="M46" s="114"/>
      <c r="N46" s="114"/>
      <c r="O46" s="114"/>
      <c r="P46" s="114"/>
      <c r="Q46" s="114">
        <f t="shared" si="0"/>
        <v>0</v>
      </c>
      <c r="R46" s="13"/>
      <c r="S46" s="13"/>
      <c r="T46" s="56"/>
      <c r="U46" s="13"/>
      <c r="V46" s="13"/>
      <c r="W46" s="13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</row>
    <row r="47" spans="1:39" ht="25.5">
      <c r="A47" s="47" t="s">
        <v>42</v>
      </c>
      <c r="B47" s="89" t="s">
        <v>160</v>
      </c>
      <c r="C47" s="95"/>
      <c r="D47" s="68"/>
      <c r="E47" s="68"/>
      <c r="F47" s="68"/>
      <c r="G47" s="125">
        <f>T47*$V$52/$U$52</f>
        <v>1.097678384643219</v>
      </c>
      <c r="H47" s="121"/>
      <c r="I47" s="115"/>
      <c r="J47" s="114"/>
      <c r="K47" s="114"/>
      <c r="L47" s="114"/>
      <c r="M47" s="114"/>
      <c r="N47" s="114"/>
      <c r="O47" s="114">
        <f t="shared" si="2"/>
        <v>1.097678384643219</v>
      </c>
      <c r="P47" s="114"/>
      <c r="Q47" s="114">
        <f t="shared" si="0"/>
        <v>1.097678384643219</v>
      </c>
      <c r="R47" s="13"/>
      <c r="S47" s="13"/>
      <c r="T47" s="56">
        <v>2.1711999999999998</v>
      </c>
      <c r="U47" s="13"/>
      <c r="V47" s="13"/>
      <c r="W47" s="13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</row>
    <row r="48" spans="1:39" ht="25.5">
      <c r="A48" s="47" t="s">
        <v>13</v>
      </c>
      <c r="B48" s="89" t="s">
        <v>161</v>
      </c>
      <c r="C48" s="85"/>
      <c r="D48" s="68"/>
      <c r="E48" s="68"/>
      <c r="F48" s="68"/>
      <c r="G48" s="125">
        <f>T48*$V$52/$U$52</f>
        <v>0.17300365844920301</v>
      </c>
      <c r="H48" s="122"/>
      <c r="I48" s="115"/>
      <c r="J48" s="114"/>
      <c r="K48" s="114"/>
      <c r="L48" s="114"/>
      <c r="M48" s="114"/>
      <c r="N48" s="114"/>
      <c r="O48" s="114">
        <f t="shared" si="2"/>
        <v>0.17300365844920301</v>
      </c>
      <c r="P48" s="114"/>
      <c r="Q48" s="114">
        <f t="shared" si="0"/>
        <v>0.17300365844920301</v>
      </c>
      <c r="R48" s="13"/>
      <c r="S48" s="13"/>
      <c r="T48" s="54">
        <v>0.34219999999999995</v>
      </c>
      <c r="U48" s="13"/>
      <c r="V48" s="13"/>
      <c r="W48" s="13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</row>
    <row r="49" spans="1:39" ht="25.5">
      <c r="A49" s="47" t="s">
        <v>43</v>
      </c>
      <c r="B49" s="87" t="s">
        <v>11</v>
      </c>
      <c r="C49" s="95"/>
      <c r="D49" s="68"/>
      <c r="E49" s="63">
        <v>2013</v>
      </c>
      <c r="F49" s="63">
        <v>2013</v>
      </c>
      <c r="G49" s="129"/>
      <c r="H49" s="122"/>
      <c r="I49" s="115"/>
      <c r="J49" s="114"/>
      <c r="K49" s="114"/>
      <c r="L49" s="114"/>
      <c r="M49" s="114"/>
      <c r="N49" s="114"/>
      <c r="O49" s="114"/>
      <c r="P49" s="114"/>
      <c r="Q49" s="114"/>
      <c r="R49" s="13"/>
      <c r="S49" s="13"/>
      <c r="T49" s="56"/>
      <c r="U49" s="13"/>
      <c r="V49" s="13"/>
      <c r="W49" s="13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</row>
    <row r="50" spans="1:39" ht="25.5">
      <c r="A50" s="47" t="s">
        <v>147</v>
      </c>
      <c r="B50" s="89" t="s">
        <v>162</v>
      </c>
      <c r="C50" s="95"/>
      <c r="D50" s="63"/>
      <c r="E50" s="63"/>
      <c r="F50" s="63"/>
      <c r="G50" s="125">
        <f>T50*$V$52/$U$52</f>
        <v>7.1182056986754842</v>
      </c>
      <c r="H50" s="130"/>
      <c r="I50" s="115"/>
      <c r="J50" s="114"/>
      <c r="K50" s="114"/>
      <c r="L50" s="114"/>
      <c r="M50" s="114"/>
      <c r="N50" s="114"/>
      <c r="O50" s="114">
        <f t="shared" si="2"/>
        <v>7.1182056986754842</v>
      </c>
      <c r="P50" s="114"/>
      <c r="Q50" s="114">
        <f t="shared" si="0"/>
        <v>7.1182056986754842</v>
      </c>
      <c r="R50" s="13"/>
      <c r="S50" s="13"/>
      <c r="T50" s="56">
        <v>14.07976</v>
      </c>
      <c r="U50" s="13"/>
      <c r="V50" s="13"/>
      <c r="W50" s="13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</row>
    <row r="51" spans="1:39" ht="23.25">
      <c r="A51" s="47">
        <v>12</v>
      </c>
      <c r="B51" s="87" t="s">
        <v>36</v>
      </c>
      <c r="C51" s="95"/>
      <c r="D51" s="63"/>
      <c r="E51" s="63">
        <v>2013</v>
      </c>
      <c r="F51" s="63">
        <v>2013</v>
      </c>
      <c r="G51" s="129"/>
      <c r="H51" s="130"/>
      <c r="I51" s="115"/>
      <c r="J51" s="114"/>
      <c r="K51" s="114"/>
      <c r="L51" s="114"/>
      <c r="M51" s="114"/>
      <c r="N51" s="114"/>
      <c r="O51" s="114">
        <f t="shared" si="2"/>
        <v>0</v>
      </c>
      <c r="P51" s="114"/>
      <c r="Q51" s="114"/>
      <c r="R51" s="13"/>
      <c r="S51" s="13"/>
      <c r="T51" s="56"/>
      <c r="U51" s="13"/>
      <c r="V51" s="13"/>
      <c r="W51" s="13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</row>
    <row r="52" spans="1:39" ht="39.6" customHeight="1">
      <c r="A52" s="47" t="s">
        <v>148</v>
      </c>
      <c r="B52" s="96" t="s">
        <v>129</v>
      </c>
      <c r="C52" s="97"/>
      <c r="D52" s="63"/>
      <c r="E52" s="63"/>
      <c r="F52" s="63"/>
      <c r="G52" s="125">
        <f>T52*$V$52/$U$52</f>
        <v>0.22251849862604389</v>
      </c>
      <c r="H52" s="130"/>
      <c r="I52" s="115"/>
      <c r="J52" s="114"/>
      <c r="K52" s="114"/>
      <c r="L52" s="114"/>
      <c r="M52" s="114"/>
      <c r="N52" s="114"/>
      <c r="O52" s="114">
        <f t="shared" si="2"/>
        <v>0.22251849862604389</v>
      </c>
      <c r="P52" s="114"/>
      <c r="Q52" s="114">
        <f t="shared" si="0"/>
        <v>0.22251849862604389</v>
      </c>
      <c r="R52" s="13"/>
      <c r="S52" s="13"/>
      <c r="T52" s="57">
        <v>0.44013999999999998</v>
      </c>
      <c r="U52" s="57">
        <f>SUM(T30:T52)</f>
        <v>22.32968</v>
      </c>
      <c r="V52" s="7">
        <f>9.567*1.18</f>
        <v>11.289059999999999</v>
      </c>
      <c r="W52" s="13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</row>
    <row r="53" spans="1:39" ht="25.5">
      <c r="A53" s="47" t="s">
        <v>44</v>
      </c>
      <c r="B53" s="83" t="s">
        <v>33</v>
      </c>
      <c r="C53" s="98"/>
      <c r="D53" s="68"/>
      <c r="E53" s="63">
        <v>2014</v>
      </c>
      <c r="F53" s="63">
        <v>2014</v>
      </c>
      <c r="G53" s="123"/>
      <c r="H53" s="72"/>
      <c r="I53" s="115"/>
      <c r="J53" s="114"/>
      <c r="K53" s="114"/>
      <c r="L53" s="114"/>
      <c r="M53" s="114"/>
      <c r="N53" s="114"/>
      <c r="O53" s="115"/>
      <c r="P53" s="114"/>
      <c r="Q53" s="114"/>
      <c r="R53" s="7"/>
      <c r="S53" s="7"/>
      <c r="T53" s="7"/>
      <c r="U53" s="7">
        <f>V52/U52</f>
        <v>0.50556299955933082</v>
      </c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</row>
    <row r="54" spans="1:39" ht="26.25">
      <c r="A54" s="47" t="s">
        <v>53</v>
      </c>
      <c r="B54" s="99" t="s">
        <v>163</v>
      </c>
      <c r="C54" s="100"/>
      <c r="D54" s="68"/>
      <c r="E54" s="68"/>
      <c r="F54" s="68"/>
      <c r="G54" s="125">
        <f>T54*$V$66/$U$66</f>
        <v>2.2907877733167727</v>
      </c>
      <c r="H54" s="72"/>
      <c r="I54" s="115"/>
      <c r="J54" s="114"/>
      <c r="K54" s="114"/>
      <c r="L54" s="114"/>
      <c r="M54" s="114"/>
      <c r="N54" s="114"/>
      <c r="O54" s="115"/>
      <c r="P54" s="114">
        <f>G54</f>
        <v>2.2907877733167727</v>
      </c>
      <c r="Q54" s="114">
        <f t="shared" si="0"/>
        <v>2.2907877733167727</v>
      </c>
      <c r="R54" s="7"/>
      <c r="S54" s="7"/>
      <c r="T54" s="39">
        <v>5.3100000000000005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</row>
    <row r="55" spans="1:39" ht="26.25">
      <c r="A55" s="47" t="s">
        <v>45</v>
      </c>
      <c r="B55" s="101" t="s">
        <v>5</v>
      </c>
      <c r="C55" s="102"/>
      <c r="D55" s="47"/>
      <c r="E55" s="63">
        <v>2014</v>
      </c>
      <c r="F55" s="63">
        <v>2014</v>
      </c>
      <c r="G55" s="131"/>
      <c r="H55" s="72"/>
      <c r="I55" s="114"/>
      <c r="J55" s="114"/>
      <c r="K55" s="114"/>
      <c r="L55" s="114"/>
      <c r="M55" s="114"/>
      <c r="N55" s="114"/>
      <c r="O55" s="115"/>
      <c r="P55" s="114"/>
      <c r="Q55" s="114"/>
      <c r="R55" s="7"/>
      <c r="S55" s="7"/>
      <c r="T55" s="40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</row>
    <row r="56" spans="1:39" ht="26.25">
      <c r="A56" s="47" t="s">
        <v>46</v>
      </c>
      <c r="B56" s="99" t="s">
        <v>164</v>
      </c>
      <c r="C56" s="100"/>
      <c r="D56" s="47"/>
      <c r="E56" s="47"/>
      <c r="F56" s="47"/>
      <c r="G56" s="125">
        <f>T56*$V$66/$U$66</f>
        <v>6.8723633199503178</v>
      </c>
      <c r="H56" s="72"/>
      <c r="I56" s="114"/>
      <c r="J56" s="114"/>
      <c r="K56" s="114"/>
      <c r="L56" s="114"/>
      <c r="M56" s="114"/>
      <c r="N56" s="114"/>
      <c r="O56" s="115"/>
      <c r="P56" s="114">
        <f t="shared" ref="P56:P67" si="4">G56</f>
        <v>6.8723633199503178</v>
      </c>
      <c r="Q56" s="114">
        <f t="shared" si="0"/>
        <v>6.8723633199503178</v>
      </c>
      <c r="R56" s="7"/>
      <c r="S56" s="7"/>
      <c r="T56" s="39">
        <v>15.93</v>
      </c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</row>
    <row r="57" spans="1:39" ht="26.25">
      <c r="A57" s="47" t="s">
        <v>47</v>
      </c>
      <c r="B57" s="101" t="s">
        <v>32</v>
      </c>
      <c r="C57" s="102"/>
      <c r="D57" s="47"/>
      <c r="E57" s="63">
        <v>2014</v>
      </c>
      <c r="F57" s="63">
        <v>2014</v>
      </c>
      <c r="G57" s="131"/>
      <c r="H57" s="72"/>
      <c r="I57" s="114"/>
      <c r="J57" s="114"/>
      <c r="K57" s="114"/>
      <c r="L57" s="114"/>
      <c r="M57" s="114"/>
      <c r="N57" s="114"/>
      <c r="O57" s="115"/>
      <c r="P57" s="114"/>
      <c r="Q57" s="114">
        <f t="shared" si="0"/>
        <v>0</v>
      </c>
      <c r="R57" s="7"/>
      <c r="S57" s="7"/>
      <c r="T57" s="40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</row>
    <row r="58" spans="1:39" ht="26.25">
      <c r="A58" s="47" t="s">
        <v>48</v>
      </c>
      <c r="B58" s="99" t="s">
        <v>165</v>
      </c>
      <c r="C58" s="100"/>
      <c r="D58" s="47"/>
      <c r="E58" s="63"/>
      <c r="F58" s="63"/>
      <c r="G58" s="125">
        <f>T58*$V$66/$U$66</f>
        <v>1.6035514413217409</v>
      </c>
      <c r="H58" s="72"/>
      <c r="I58" s="114"/>
      <c r="J58" s="114"/>
      <c r="K58" s="114"/>
      <c r="L58" s="114"/>
      <c r="M58" s="114"/>
      <c r="N58" s="114"/>
      <c r="O58" s="115"/>
      <c r="P58" s="114">
        <f t="shared" si="4"/>
        <v>1.6035514413217409</v>
      </c>
      <c r="Q58" s="114">
        <f t="shared" si="0"/>
        <v>1.6035514413217409</v>
      </c>
      <c r="R58" s="7"/>
      <c r="S58" s="7"/>
      <c r="T58" s="39">
        <v>3.7170000000000001</v>
      </c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</row>
    <row r="59" spans="1:39" ht="19.5" customHeight="1">
      <c r="A59" s="47" t="s">
        <v>136</v>
      </c>
      <c r="B59" s="101" t="s">
        <v>36</v>
      </c>
      <c r="C59" s="100"/>
      <c r="D59" s="47"/>
      <c r="E59" s="63">
        <v>2014</v>
      </c>
      <c r="F59" s="63">
        <v>2014</v>
      </c>
      <c r="G59" s="131"/>
      <c r="H59" s="72"/>
      <c r="I59" s="114"/>
      <c r="J59" s="114"/>
      <c r="K59" s="114"/>
      <c r="L59" s="114"/>
      <c r="M59" s="114"/>
      <c r="N59" s="114"/>
      <c r="O59" s="114"/>
      <c r="P59" s="114"/>
      <c r="Q59" s="114"/>
      <c r="R59" s="7"/>
      <c r="S59" s="7"/>
      <c r="T59" s="39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</row>
    <row r="60" spans="1:39" ht="18.75" customHeight="1">
      <c r="A60" s="47" t="s">
        <v>137</v>
      </c>
      <c r="B60" s="99" t="s">
        <v>138</v>
      </c>
      <c r="C60" s="100"/>
      <c r="D60" s="47"/>
      <c r="E60" s="47"/>
      <c r="F60" s="47"/>
      <c r="G60" s="125">
        <f>T60*$V$66/$U$66</f>
        <v>4.8317934201785033E-2</v>
      </c>
      <c r="H60" s="72"/>
      <c r="I60" s="114"/>
      <c r="J60" s="114"/>
      <c r="K60" s="114"/>
      <c r="L60" s="114"/>
      <c r="M60" s="114"/>
      <c r="N60" s="114"/>
      <c r="O60" s="115"/>
      <c r="P60" s="114">
        <f t="shared" si="4"/>
        <v>4.8317934201785033E-2</v>
      </c>
      <c r="Q60" s="114">
        <f t="shared" si="0"/>
        <v>4.8317934201785033E-2</v>
      </c>
      <c r="R60" s="7"/>
      <c r="S60" s="7"/>
      <c r="T60" s="39">
        <v>0.112</v>
      </c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</row>
    <row r="61" spans="1:39" ht="16.5" customHeight="1">
      <c r="A61" s="47" t="s">
        <v>139</v>
      </c>
      <c r="B61" s="99" t="s">
        <v>131</v>
      </c>
      <c r="C61" s="103"/>
      <c r="D61" s="47"/>
      <c r="E61" s="63"/>
      <c r="F61" s="63"/>
      <c r="G61" s="125">
        <f>T61*$V$66/$U$66</f>
        <v>2.6747427861702432E-2</v>
      </c>
      <c r="H61" s="72"/>
      <c r="I61" s="114"/>
      <c r="J61" s="114"/>
      <c r="K61" s="114"/>
      <c r="L61" s="114"/>
      <c r="M61" s="114"/>
      <c r="N61" s="114"/>
      <c r="O61" s="114"/>
      <c r="P61" s="114">
        <f t="shared" si="4"/>
        <v>2.6747427861702432E-2</v>
      </c>
      <c r="Q61" s="114">
        <f t="shared" si="0"/>
        <v>2.6747427861702432E-2</v>
      </c>
      <c r="R61" s="7"/>
      <c r="S61" s="7"/>
      <c r="T61" s="41">
        <v>6.2E-2</v>
      </c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</row>
    <row r="62" spans="1:39" ht="18.75" customHeight="1">
      <c r="A62" s="47" t="s">
        <v>140</v>
      </c>
      <c r="B62" s="99" t="s">
        <v>132</v>
      </c>
      <c r="C62" s="103"/>
      <c r="D62" s="47"/>
      <c r="E62" s="47"/>
      <c r="F62" s="47"/>
      <c r="G62" s="125">
        <f>T62*$V$66/$U$66</f>
        <v>8.5419205106727125E-2</v>
      </c>
      <c r="H62" s="72"/>
      <c r="I62" s="114"/>
      <c r="J62" s="114"/>
      <c r="K62" s="114"/>
      <c r="L62" s="114"/>
      <c r="M62" s="114"/>
      <c r="N62" s="114"/>
      <c r="O62" s="114"/>
      <c r="P62" s="114">
        <f t="shared" si="4"/>
        <v>8.5419205106727125E-2</v>
      </c>
      <c r="Q62" s="114">
        <f t="shared" ref="Q62:Q67" si="5">SUM(N62:P62)</f>
        <v>8.5419205106727125E-2</v>
      </c>
      <c r="R62" s="7"/>
      <c r="S62" s="7"/>
      <c r="T62" s="41">
        <v>0.19800000000000001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</row>
    <row r="63" spans="1:39" ht="26.25">
      <c r="A63" s="47" t="s">
        <v>141</v>
      </c>
      <c r="B63" s="101" t="s">
        <v>28</v>
      </c>
      <c r="C63" s="104"/>
      <c r="D63" s="68"/>
      <c r="E63" s="63">
        <v>2014</v>
      </c>
      <c r="F63" s="63">
        <v>2014</v>
      </c>
      <c r="G63" s="132"/>
      <c r="H63" s="72"/>
      <c r="I63" s="114"/>
      <c r="J63" s="114"/>
      <c r="K63" s="114"/>
      <c r="L63" s="114"/>
      <c r="M63" s="114"/>
      <c r="N63" s="114"/>
      <c r="O63" s="114"/>
      <c r="P63" s="114"/>
      <c r="Q63" s="114">
        <f t="shared" si="5"/>
        <v>0</v>
      </c>
      <c r="R63" s="7"/>
      <c r="S63" s="7"/>
      <c r="T63" s="42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</row>
    <row r="64" spans="1:39" ht="18.75" customHeight="1">
      <c r="A64" s="47" t="s">
        <v>142</v>
      </c>
      <c r="B64" s="99" t="s">
        <v>40</v>
      </c>
      <c r="C64" s="103"/>
      <c r="D64" s="68"/>
      <c r="E64" s="63"/>
      <c r="F64" s="63"/>
      <c r="G64" s="125">
        <f>T64*$V$66/$U$66</f>
        <v>0.47455113948181737</v>
      </c>
      <c r="H64" s="72"/>
      <c r="I64" s="114"/>
      <c r="J64" s="114"/>
      <c r="K64" s="114"/>
      <c r="L64" s="114"/>
      <c r="M64" s="114"/>
      <c r="N64" s="114"/>
      <c r="O64" s="114"/>
      <c r="P64" s="114">
        <f t="shared" si="4"/>
        <v>0.47455113948181737</v>
      </c>
      <c r="Q64" s="114">
        <f t="shared" si="5"/>
        <v>0.47455113948181737</v>
      </c>
      <c r="R64" s="7"/>
      <c r="S64" s="7"/>
      <c r="T64" s="41">
        <v>1.1000000000000001</v>
      </c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</row>
    <row r="65" spans="1:39" ht="26.25">
      <c r="A65" s="47" t="s">
        <v>149</v>
      </c>
      <c r="B65" s="105" t="s">
        <v>9</v>
      </c>
      <c r="C65" s="103"/>
      <c r="D65" s="92"/>
      <c r="E65" s="63">
        <v>2014</v>
      </c>
      <c r="F65" s="63">
        <v>2014</v>
      </c>
      <c r="G65" s="133"/>
      <c r="H65" s="72"/>
      <c r="I65" s="114"/>
      <c r="J65" s="114"/>
      <c r="K65" s="114"/>
      <c r="L65" s="114"/>
      <c r="M65" s="114"/>
      <c r="N65" s="114"/>
      <c r="O65" s="114"/>
      <c r="P65" s="114"/>
      <c r="Q65" s="114"/>
      <c r="R65" s="7"/>
      <c r="S65" s="7"/>
      <c r="T65" s="41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</row>
    <row r="66" spans="1:39" ht="26.25">
      <c r="A66" s="47" t="s">
        <v>150</v>
      </c>
      <c r="B66" s="99" t="s">
        <v>10</v>
      </c>
      <c r="C66" s="103"/>
      <c r="D66" s="79"/>
      <c r="E66" s="79"/>
      <c r="F66" s="79"/>
      <c r="G66" s="125">
        <f>T66*$V$66/$U$66</f>
        <v>0.1855063545247104</v>
      </c>
      <c r="H66" s="72"/>
      <c r="I66" s="114"/>
      <c r="J66" s="114"/>
      <c r="K66" s="114"/>
      <c r="L66" s="114"/>
      <c r="M66" s="114"/>
      <c r="N66" s="114"/>
      <c r="O66" s="114"/>
      <c r="P66" s="114">
        <f t="shared" si="4"/>
        <v>0.1855063545247104</v>
      </c>
      <c r="Q66" s="114">
        <f t="shared" si="5"/>
        <v>0.1855063545247104</v>
      </c>
      <c r="R66" s="7"/>
      <c r="S66" s="7"/>
      <c r="T66" s="43">
        <v>0.43</v>
      </c>
      <c r="U66" s="58">
        <f>SUM(T54:T67)</f>
        <v>27.696800000000003</v>
      </c>
      <c r="V66" s="7">
        <f>10.126*1.18</f>
        <v>11.94868</v>
      </c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</row>
    <row r="67" spans="1:39" ht="18" customHeight="1">
      <c r="A67" s="47" t="s">
        <v>151</v>
      </c>
      <c r="B67" s="106" t="s">
        <v>41</v>
      </c>
      <c r="C67" s="103"/>
      <c r="D67" s="80"/>
      <c r="E67" s="79"/>
      <c r="F67" s="79"/>
      <c r="G67" s="125">
        <f>T67*$V$66/$U$66</f>
        <v>0.36143540423442411</v>
      </c>
      <c r="H67" s="115"/>
      <c r="I67" s="115"/>
      <c r="J67" s="114"/>
      <c r="K67" s="114"/>
      <c r="L67" s="114"/>
      <c r="M67" s="114"/>
      <c r="N67" s="114"/>
      <c r="O67" s="114"/>
      <c r="P67" s="114">
        <f t="shared" si="4"/>
        <v>0.36143540423442411</v>
      </c>
      <c r="Q67" s="114">
        <f t="shared" si="5"/>
        <v>0.36143540423442411</v>
      </c>
      <c r="R67" s="7"/>
      <c r="S67" s="7"/>
      <c r="T67" s="41">
        <v>0.83779999999999988</v>
      </c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</row>
    <row r="68" spans="1:39" ht="23.25">
      <c r="A68" s="34"/>
      <c r="B68" s="53"/>
      <c r="C68" s="36"/>
      <c r="D68" s="38"/>
      <c r="E68" s="22"/>
      <c r="F68" s="22"/>
      <c r="G68" s="31"/>
      <c r="H68" s="17"/>
      <c r="I68" s="17"/>
      <c r="J68" s="17"/>
      <c r="K68" s="17"/>
      <c r="L68" s="17"/>
      <c r="M68" s="17"/>
      <c r="N68" s="21"/>
      <c r="O68" s="21"/>
      <c r="P68" s="30"/>
      <c r="Q68" s="21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</row>
    <row r="69" spans="1:39" ht="23.25" hidden="1">
      <c r="A69" s="21"/>
      <c r="B69" s="17" t="s">
        <v>2</v>
      </c>
      <c r="C69" s="17"/>
      <c r="D69" s="17"/>
      <c r="E69" s="17"/>
      <c r="F69" s="17"/>
      <c r="G69" s="17"/>
      <c r="H69" s="17"/>
      <c r="I69" s="17"/>
      <c r="J69" s="17"/>
      <c r="K69" s="17" t="s">
        <v>3</v>
      </c>
      <c r="L69" s="17"/>
      <c r="M69" s="17"/>
      <c r="N69" s="21"/>
      <c r="O69" s="21"/>
      <c r="P69" s="21"/>
      <c r="Q69" s="21"/>
      <c r="R69" s="7"/>
      <c r="S69" s="7"/>
      <c r="T69" s="7">
        <f>V66/U66</f>
        <v>0.43141012680165208</v>
      </c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</row>
    <row r="70" spans="1:39" ht="23.25">
      <c r="A70" s="21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21"/>
      <c r="O70" s="21"/>
      <c r="P70" s="21"/>
      <c r="Q70" s="21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</row>
    <row r="71" spans="1:39" ht="20.25">
      <c r="A71" s="5"/>
      <c r="B71" s="18"/>
      <c r="C71" s="18"/>
      <c r="D71" s="18"/>
      <c r="E71" s="18"/>
      <c r="F71" s="18"/>
      <c r="G71" s="18"/>
      <c r="H71" s="18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</row>
    <row r="72" spans="1:39" ht="20.25">
      <c r="A72" s="25"/>
      <c r="B72" s="18"/>
      <c r="C72" s="18"/>
      <c r="D72" s="18"/>
      <c r="E72" s="18"/>
      <c r="F72" s="18"/>
      <c r="G72" s="18"/>
      <c r="H72" s="18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</row>
    <row r="73" spans="1:39" ht="20.25">
      <c r="A73" s="25"/>
      <c r="B73" s="16"/>
      <c r="C73" s="18"/>
      <c r="D73" s="18"/>
      <c r="E73" s="18"/>
      <c r="F73" s="18"/>
      <c r="G73" s="18"/>
      <c r="H73" s="18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</row>
    <row r="74" spans="1:39" ht="20.25" customHeight="1">
      <c r="A74" s="7"/>
      <c r="B74" s="26"/>
      <c r="C74" s="26"/>
      <c r="D74" s="26"/>
      <c r="E74" s="26"/>
      <c r="F74" s="26"/>
      <c r="G74" s="26"/>
      <c r="H74" s="26"/>
      <c r="J74" s="7"/>
      <c r="K74" s="7"/>
      <c r="L74" s="7"/>
      <c r="M74" s="7"/>
      <c r="N74" s="7"/>
      <c r="O74" s="27"/>
      <c r="P74" s="7"/>
      <c r="Q74" s="28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</row>
    <row r="75" spans="1:39" ht="20.25">
      <c r="A75" s="7"/>
      <c r="B75" s="26"/>
      <c r="C75" s="26"/>
      <c r="D75" s="26"/>
      <c r="E75" s="26"/>
      <c r="F75" s="26"/>
      <c r="G75" s="26"/>
      <c r="H75" s="26"/>
      <c r="J75" s="7"/>
      <c r="K75" s="7"/>
      <c r="L75" s="7"/>
      <c r="M75" s="7"/>
      <c r="N75" s="7"/>
      <c r="O75" s="27"/>
      <c r="P75" s="7"/>
      <c r="Q75" s="28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</row>
    <row r="76" spans="1:39" ht="20.25" customHeight="1">
      <c r="A76" s="25"/>
      <c r="B76" s="26"/>
      <c r="C76" s="26"/>
      <c r="D76" s="26"/>
      <c r="E76" s="26"/>
      <c r="F76" s="26"/>
      <c r="G76" s="26"/>
      <c r="H76" s="26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</row>
    <row r="77" spans="1:39" ht="15.75" customHeight="1">
      <c r="A77" s="25"/>
      <c r="B77" s="35"/>
      <c r="C77" s="35"/>
      <c r="D77" s="35"/>
      <c r="E77" s="35"/>
      <c r="F77" s="35"/>
      <c r="G77" s="35"/>
      <c r="H77" s="35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</row>
    <row r="78" spans="1:39">
      <c r="A78" s="25"/>
      <c r="B78" s="7"/>
      <c r="C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</row>
    <row r="79" spans="1:39">
      <c r="A79" s="25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</row>
    <row r="80" spans="1:39" ht="33.75" customHeight="1">
      <c r="A80" s="7"/>
      <c r="J80" s="7"/>
      <c r="K80" s="7"/>
      <c r="L80" s="7"/>
      <c r="M80" s="7"/>
      <c r="N80" s="7"/>
      <c r="O80" s="27"/>
      <c r="P80" s="7"/>
      <c r="Q80" s="28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</row>
    <row r="81" spans="1:39">
      <c r="A81" s="7"/>
      <c r="B81" s="7"/>
      <c r="C81" s="7"/>
      <c r="J81" s="7"/>
      <c r="K81" s="7"/>
      <c r="L81" s="7"/>
      <c r="M81" s="7"/>
      <c r="N81" s="7"/>
      <c r="O81" s="7"/>
      <c r="P81" s="7"/>
      <c r="Q81" s="29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</row>
    <row r="82" spans="1:39">
      <c r="A82" s="7"/>
      <c r="B82" s="7"/>
      <c r="C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</row>
    <row r="83" spans="1:39">
      <c r="A83" s="7"/>
      <c r="B83" s="7"/>
      <c r="C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</row>
    <row r="84" spans="1:39">
      <c r="A84" s="7"/>
      <c r="B84" s="7"/>
      <c r="C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</row>
    <row r="85" spans="1:39">
      <c r="A85" s="7"/>
      <c r="B85" s="7"/>
      <c r="C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</row>
    <row r="86" spans="1:39">
      <c r="A86" s="7"/>
      <c r="B86" s="7"/>
      <c r="C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</row>
    <row r="87" spans="1:39">
      <c r="A87" s="7"/>
      <c r="B87" s="7"/>
      <c r="C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</row>
    <row r="88" spans="1:39">
      <c r="A88" s="7"/>
      <c r="B88" s="7"/>
      <c r="C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</row>
    <row r="89" spans="1:39">
      <c r="A89" s="7"/>
      <c r="B89" s="7"/>
      <c r="C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</row>
    <row r="90" spans="1:39">
      <c r="A90" s="7"/>
      <c r="B90" s="7"/>
      <c r="C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</row>
    <row r="91" spans="1:39">
      <c r="A91" s="7"/>
      <c r="B91" s="7"/>
      <c r="C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</row>
    <row r="92" spans="1:39">
      <c r="A92" s="7"/>
      <c r="B92" s="7"/>
      <c r="C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</row>
    <row r="93" spans="1:39">
      <c r="A93" s="7"/>
      <c r="B93" s="7"/>
      <c r="C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</row>
    <row r="94" spans="1:39">
      <c r="A94" s="7"/>
      <c r="B94" s="7"/>
      <c r="C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</row>
    <row r="95" spans="1:39">
      <c r="A95" s="7"/>
      <c r="B95" s="7"/>
      <c r="C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</row>
    <row r="96" spans="1:39">
      <c r="A96" s="7"/>
      <c r="B96" s="7"/>
      <c r="C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</row>
    <row r="97" spans="1:39">
      <c r="A97" s="7"/>
      <c r="B97" s="7"/>
      <c r="C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</row>
    <row r="98" spans="1:39">
      <c r="A98" s="7"/>
      <c r="B98" s="7"/>
      <c r="C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</row>
    <row r="99" spans="1:39">
      <c r="A99" s="7"/>
      <c r="B99" s="7"/>
      <c r="C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</row>
    <row r="100" spans="1:39">
      <c r="A100" s="7"/>
      <c r="B100" s="7"/>
      <c r="C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</row>
    <row r="101" spans="1:39">
      <c r="A101" s="7"/>
      <c r="B101" s="7"/>
      <c r="C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</row>
    <row r="102" spans="1:39">
      <c r="A102" s="7"/>
      <c r="B102" s="7"/>
      <c r="C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</row>
    <row r="103" spans="1:39">
      <c r="A103" s="7"/>
      <c r="B103" s="7"/>
      <c r="C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</row>
    <row r="104" spans="1:39">
      <c r="A104" s="7"/>
      <c r="B104" s="7"/>
      <c r="C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</row>
    <row r="105" spans="1:39">
      <c r="A105" s="7"/>
      <c r="B105" s="7"/>
      <c r="C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</row>
    <row r="106" spans="1:39">
      <c r="A106" s="7"/>
      <c r="B106" s="7"/>
      <c r="C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</row>
    <row r="107" spans="1:39">
      <c r="A107" s="7"/>
      <c r="B107" s="7"/>
      <c r="C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</row>
    <row r="108" spans="1:39">
      <c r="A108" s="7"/>
      <c r="B108" s="7"/>
      <c r="C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</row>
    <row r="109" spans="1:39">
      <c r="A109" s="7"/>
      <c r="B109" s="7"/>
      <c r="C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</row>
    <row r="110" spans="1:39">
      <c r="A110" s="7"/>
      <c r="B110" s="7"/>
      <c r="C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</row>
    <row r="111" spans="1:39">
      <c r="A111" s="7"/>
      <c r="B111" s="7"/>
      <c r="C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</row>
    <row r="112" spans="1:39">
      <c r="A112" s="7"/>
      <c r="B112" s="7"/>
      <c r="C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</row>
    <row r="113" spans="1:39">
      <c r="A113" s="7"/>
      <c r="B113" s="7"/>
      <c r="C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</row>
    <row r="114" spans="1:39">
      <c r="A114" s="7"/>
      <c r="B114" s="7"/>
      <c r="C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</row>
    <row r="115" spans="1:39">
      <c r="A115" s="7"/>
      <c r="B115" s="7"/>
      <c r="C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</row>
    <row r="116" spans="1:39">
      <c r="A116" s="7"/>
      <c r="B116" s="7"/>
      <c r="C116" s="7"/>
      <c r="J116" s="7"/>
      <c r="K116" s="7"/>
      <c r="L116" s="7"/>
      <c r="M116" s="7"/>
      <c r="N116" s="7"/>
      <c r="O116" s="7"/>
      <c r="P116" s="7"/>
    </row>
    <row r="117" spans="1:39">
      <c r="A117" s="7"/>
      <c r="B117" s="7"/>
      <c r="C117" s="7"/>
      <c r="J117" s="7"/>
      <c r="K117" s="7"/>
      <c r="L117" s="7"/>
      <c r="M117" s="7"/>
      <c r="N117" s="7"/>
      <c r="O117" s="7"/>
      <c r="P117" s="7"/>
    </row>
    <row r="118" spans="1:39">
      <c r="A118" s="7"/>
      <c r="B118" s="7"/>
      <c r="C118" s="7"/>
      <c r="J118" s="7"/>
      <c r="K118" s="7"/>
      <c r="L118" s="7"/>
      <c r="M118" s="7"/>
      <c r="N118" s="7"/>
      <c r="O118" s="7"/>
      <c r="P118" s="7"/>
    </row>
    <row r="119" spans="1:39">
      <c r="A119" s="7"/>
      <c r="B119" s="7"/>
      <c r="C119" s="7"/>
      <c r="J119" s="7"/>
      <c r="K119" s="7"/>
      <c r="L119" s="7"/>
      <c r="M119" s="7"/>
      <c r="N119" s="7"/>
      <c r="O119" s="7"/>
      <c r="P119" s="7"/>
    </row>
    <row r="120" spans="1:39">
      <c r="A120" s="7"/>
      <c r="B120" s="7"/>
      <c r="C120" s="7"/>
      <c r="J120" s="7"/>
      <c r="K120" s="7"/>
      <c r="L120" s="7"/>
      <c r="M120" s="7"/>
      <c r="N120" s="7"/>
      <c r="O120" s="7"/>
      <c r="P120" s="7"/>
    </row>
    <row r="121" spans="1:39">
      <c r="A121" s="7"/>
      <c r="B121" s="7"/>
      <c r="C121" s="7"/>
      <c r="J121" s="7"/>
      <c r="K121" s="7"/>
      <c r="L121" s="7"/>
      <c r="M121" s="7"/>
      <c r="N121" s="7"/>
      <c r="O121" s="7"/>
      <c r="P121" s="7"/>
    </row>
    <row r="122" spans="1:39">
      <c r="A122" s="7"/>
      <c r="B122" s="7"/>
      <c r="C122" s="7"/>
      <c r="J122" s="7"/>
      <c r="K122" s="7"/>
      <c r="L122" s="7"/>
      <c r="M122" s="7"/>
      <c r="N122" s="7"/>
      <c r="O122" s="7"/>
      <c r="P122" s="7"/>
    </row>
    <row r="123" spans="1:39">
      <c r="A123" s="7"/>
      <c r="B123" s="7"/>
      <c r="C123" s="7"/>
      <c r="J123" s="7"/>
      <c r="K123" s="7"/>
      <c r="L123" s="7"/>
      <c r="M123" s="7"/>
      <c r="N123" s="7"/>
      <c r="O123" s="7"/>
      <c r="P123" s="7"/>
    </row>
    <row r="124" spans="1:39">
      <c r="A124" s="7"/>
      <c r="B124" s="7"/>
      <c r="C124" s="7"/>
      <c r="J124" s="7"/>
      <c r="K124" s="7"/>
      <c r="L124" s="7"/>
      <c r="M124" s="7"/>
      <c r="N124" s="7"/>
      <c r="O124" s="7"/>
      <c r="P124" s="7"/>
    </row>
    <row r="125" spans="1:39">
      <c r="A125" s="7"/>
      <c r="B125" s="7"/>
      <c r="C125" s="7"/>
      <c r="J125" s="7"/>
      <c r="K125" s="7"/>
      <c r="L125" s="7"/>
      <c r="M125" s="7"/>
      <c r="N125" s="7"/>
      <c r="O125" s="7"/>
      <c r="P125" s="7"/>
    </row>
    <row r="126" spans="1:39">
      <c r="A126" s="7"/>
      <c r="B126" s="7"/>
      <c r="C126" s="7"/>
      <c r="J126" s="7"/>
      <c r="K126" s="7"/>
      <c r="L126" s="7"/>
      <c r="M126" s="7"/>
      <c r="N126" s="7"/>
      <c r="O126" s="7"/>
      <c r="P126" s="7"/>
    </row>
    <row r="127" spans="1:39">
      <c r="A127" s="7"/>
      <c r="B127" s="7"/>
      <c r="C127" s="7"/>
      <c r="J127" s="7"/>
      <c r="K127" s="7"/>
      <c r="L127" s="7"/>
      <c r="M127" s="7"/>
      <c r="N127" s="7"/>
      <c r="O127" s="7"/>
      <c r="P127" s="7"/>
    </row>
    <row r="128" spans="1:39">
      <c r="A128" s="7"/>
      <c r="B128" s="7"/>
      <c r="C128" s="7"/>
      <c r="J128" s="7"/>
      <c r="K128" s="7"/>
      <c r="L128" s="7"/>
      <c r="M128" s="7"/>
      <c r="N128" s="7"/>
      <c r="O128" s="7"/>
      <c r="P128" s="7"/>
    </row>
    <row r="129" spans="1:16">
      <c r="A129" s="7"/>
      <c r="B129" s="7"/>
      <c r="C129" s="7"/>
      <c r="J129" s="7"/>
      <c r="K129" s="7"/>
      <c r="L129" s="7"/>
      <c r="M129" s="7"/>
      <c r="N129" s="7"/>
      <c r="O129" s="7"/>
      <c r="P129" s="7"/>
    </row>
    <row r="130" spans="1:16">
      <c r="A130" s="7"/>
      <c r="B130" s="7"/>
      <c r="C130" s="7"/>
      <c r="J130" s="7"/>
      <c r="K130" s="7"/>
      <c r="L130" s="7"/>
      <c r="M130" s="7"/>
      <c r="N130" s="7"/>
      <c r="O130" s="7"/>
      <c r="P130" s="7"/>
    </row>
    <row r="131" spans="1:16">
      <c r="A131" s="7"/>
      <c r="B131" s="7"/>
      <c r="C131" s="7"/>
      <c r="J131" s="7"/>
      <c r="K131" s="7"/>
      <c r="L131" s="7"/>
      <c r="M131" s="7"/>
      <c r="N131" s="7"/>
      <c r="O131" s="7"/>
      <c r="P131" s="7"/>
    </row>
    <row r="132" spans="1:16">
      <c r="A132" s="7"/>
      <c r="B132" s="7"/>
      <c r="C132" s="7"/>
      <c r="J132" s="7"/>
      <c r="K132" s="7"/>
      <c r="L132" s="7"/>
      <c r="M132" s="7"/>
      <c r="N132" s="7"/>
      <c r="O132" s="7"/>
      <c r="P132" s="7"/>
    </row>
    <row r="133" spans="1:16">
      <c r="A133" s="7"/>
      <c r="B133" s="7"/>
      <c r="C133" s="7"/>
      <c r="J133" s="7"/>
      <c r="K133" s="7"/>
      <c r="L133" s="7"/>
      <c r="M133" s="7"/>
      <c r="N133" s="7"/>
      <c r="O133" s="7"/>
      <c r="P133" s="7"/>
    </row>
    <row r="134" spans="1:16">
      <c r="A134" s="7"/>
      <c r="B134" s="7"/>
      <c r="C134" s="7"/>
      <c r="J134" s="7"/>
      <c r="K134" s="7"/>
      <c r="L134" s="7"/>
      <c r="M134" s="7"/>
      <c r="N134" s="7"/>
      <c r="O134" s="7"/>
      <c r="P134" s="7"/>
    </row>
    <row r="135" spans="1:16">
      <c r="A135" s="7"/>
      <c r="B135" s="7"/>
      <c r="C135" s="7"/>
      <c r="J135" s="7"/>
      <c r="K135" s="7"/>
      <c r="L135" s="7"/>
      <c r="M135" s="7"/>
      <c r="N135" s="7"/>
      <c r="O135" s="7"/>
      <c r="P135" s="7"/>
    </row>
    <row r="136" spans="1:16">
      <c r="A136" s="7"/>
      <c r="B136" s="7"/>
      <c r="C136" s="7"/>
      <c r="J136" s="7"/>
      <c r="K136" s="7"/>
      <c r="L136" s="7"/>
      <c r="M136" s="7"/>
      <c r="N136" s="7"/>
      <c r="O136" s="7"/>
      <c r="P136" s="7"/>
    </row>
    <row r="137" spans="1:16">
      <c r="A137" s="7"/>
      <c r="B137" s="7"/>
      <c r="C137" s="7"/>
      <c r="J137" s="7"/>
      <c r="K137" s="7"/>
      <c r="L137" s="7"/>
      <c r="M137" s="7"/>
      <c r="N137" s="7"/>
      <c r="O137" s="7"/>
      <c r="P137" s="7"/>
    </row>
    <row r="138" spans="1:16">
      <c r="A138" s="7"/>
      <c r="B138" s="7"/>
      <c r="C138" s="7"/>
      <c r="J138" s="7"/>
      <c r="K138" s="7"/>
      <c r="L138" s="7"/>
      <c r="M138" s="7"/>
      <c r="N138" s="7"/>
      <c r="O138" s="7"/>
      <c r="P138" s="7"/>
    </row>
    <row r="139" spans="1:16">
      <c r="A139" s="7"/>
      <c r="B139" s="7"/>
      <c r="C139" s="7"/>
      <c r="J139" s="7"/>
      <c r="K139" s="7"/>
      <c r="L139" s="7"/>
      <c r="M139" s="7"/>
      <c r="N139" s="7"/>
      <c r="O139" s="7"/>
      <c r="P139" s="7"/>
    </row>
    <row r="140" spans="1:16">
      <c r="A140" s="7"/>
      <c r="B140" s="7"/>
      <c r="C140" s="7"/>
      <c r="J140" s="7"/>
      <c r="K140" s="7"/>
      <c r="L140" s="7"/>
      <c r="M140" s="7"/>
      <c r="N140" s="7"/>
      <c r="O140" s="7"/>
      <c r="P140" s="7"/>
    </row>
    <row r="141" spans="1:16">
      <c r="A141" s="7"/>
      <c r="B141" s="7"/>
      <c r="C141" s="7"/>
      <c r="J141" s="7"/>
      <c r="K141" s="7"/>
      <c r="L141" s="7"/>
      <c r="M141" s="7"/>
      <c r="N141" s="7"/>
      <c r="O141" s="7"/>
      <c r="P141" s="7"/>
    </row>
    <row r="142" spans="1:16">
      <c r="A142" s="7"/>
      <c r="B142" s="7"/>
      <c r="C142" s="7"/>
      <c r="J142" s="7"/>
      <c r="K142" s="7"/>
      <c r="L142" s="7"/>
      <c r="M142" s="7"/>
      <c r="N142" s="7"/>
      <c r="O142" s="7"/>
      <c r="P142" s="7"/>
    </row>
    <row r="143" spans="1:16">
      <c r="A143" s="7"/>
      <c r="B143" s="7"/>
      <c r="C143" s="7"/>
      <c r="J143" s="7"/>
      <c r="K143" s="7"/>
      <c r="L143" s="7"/>
      <c r="M143" s="7"/>
      <c r="N143" s="7"/>
      <c r="O143" s="7"/>
      <c r="P143" s="7"/>
    </row>
    <row r="144" spans="1:16">
      <c r="A144" s="7"/>
      <c r="B144" s="7"/>
      <c r="C144" s="7"/>
      <c r="J144" s="7"/>
      <c r="K144" s="7"/>
      <c r="L144" s="7"/>
      <c r="M144" s="7"/>
      <c r="N144" s="7"/>
      <c r="O144" s="7"/>
      <c r="P144" s="7"/>
    </row>
    <row r="145" spans="1:16">
      <c r="A145" s="7"/>
      <c r="B145" s="7"/>
      <c r="C145" s="7"/>
      <c r="J145" s="7"/>
      <c r="K145" s="7"/>
      <c r="L145" s="7"/>
      <c r="M145" s="7"/>
      <c r="N145" s="7"/>
      <c r="O145" s="7"/>
      <c r="P145" s="7"/>
    </row>
    <row r="146" spans="1:16">
      <c r="A146" s="7"/>
      <c r="B146" s="7"/>
      <c r="C146" s="7"/>
      <c r="J146" s="7"/>
      <c r="K146" s="7"/>
      <c r="L146" s="7"/>
      <c r="M146" s="7"/>
      <c r="N146" s="7"/>
      <c r="O146" s="7"/>
      <c r="P146" s="7"/>
    </row>
    <row r="147" spans="1:16">
      <c r="A147" s="7"/>
      <c r="B147" s="7"/>
      <c r="C147" s="7"/>
      <c r="J147" s="7"/>
      <c r="K147" s="7"/>
      <c r="L147" s="7"/>
      <c r="M147" s="7"/>
      <c r="N147" s="7"/>
      <c r="O147" s="7"/>
      <c r="P147" s="7"/>
    </row>
    <row r="148" spans="1:16">
      <c r="A148" s="7"/>
      <c r="B148" s="7"/>
      <c r="C148" s="7"/>
      <c r="J148" s="7"/>
      <c r="K148" s="7"/>
      <c r="L148" s="7"/>
      <c r="M148" s="7"/>
      <c r="N148" s="7"/>
      <c r="O148" s="7"/>
      <c r="P148" s="7"/>
    </row>
    <row r="149" spans="1:16">
      <c r="A149" s="7"/>
      <c r="B149" s="7"/>
      <c r="C149" s="7"/>
      <c r="J149" s="7"/>
      <c r="K149" s="7"/>
      <c r="L149" s="7"/>
      <c r="M149" s="7"/>
      <c r="N149" s="7"/>
      <c r="O149" s="7"/>
      <c r="P149" s="7"/>
    </row>
    <row r="150" spans="1:16">
      <c r="A150" s="7"/>
      <c r="B150" s="7"/>
      <c r="C150" s="7"/>
      <c r="J150" s="7"/>
      <c r="K150" s="7"/>
      <c r="L150" s="7"/>
      <c r="M150" s="7"/>
      <c r="N150" s="7"/>
      <c r="O150" s="7"/>
      <c r="P150" s="7"/>
    </row>
    <row r="151" spans="1:16">
      <c r="A151" s="7"/>
      <c r="B151" s="7"/>
      <c r="C151" s="7"/>
      <c r="J151" s="7"/>
      <c r="K151" s="7"/>
      <c r="L151" s="7"/>
      <c r="M151" s="7"/>
      <c r="N151" s="7"/>
      <c r="O151" s="7"/>
      <c r="P151" s="7"/>
    </row>
    <row r="152" spans="1:16">
      <c r="A152" s="7"/>
      <c r="B152" s="7"/>
      <c r="C152" s="7"/>
      <c r="J152" s="7"/>
      <c r="K152" s="7"/>
      <c r="L152" s="7"/>
      <c r="M152" s="7"/>
      <c r="N152" s="7"/>
      <c r="O152" s="7"/>
      <c r="P152" s="7"/>
    </row>
    <row r="153" spans="1:16">
      <c r="A153" s="7"/>
      <c r="B153" s="7"/>
      <c r="C153" s="7"/>
      <c r="J153" s="7"/>
      <c r="K153" s="7"/>
      <c r="L153" s="7"/>
      <c r="M153" s="7"/>
      <c r="N153" s="7"/>
      <c r="O153" s="7"/>
      <c r="P153" s="7"/>
    </row>
    <row r="154" spans="1:16">
      <c r="A154" s="7"/>
      <c r="B154" s="7"/>
      <c r="C154" s="7"/>
      <c r="J154" s="7"/>
      <c r="K154" s="7"/>
      <c r="L154" s="7"/>
      <c r="M154" s="7"/>
      <c r="N154" s="7"/>
      <c r="O154" s="7"/>
      <c r="P154" s="7"/>
    </row>
    <row r="155" spans="1:16">
      <c r="A155" s="7"/>
      <c r="B155" s="7"/>
      <c r="C155" s="7"/>
      <c r="J155" s="7"/>
      <c r="K155" s="7"/>
      <c r="L155" s="7"/>
      <c r="M155" s="7"/>
      <c r="N155" s="7"/>
      <c r="O155" s="7"/>
      <c r="P155" s="7"/>
    </row>
    <row r="156" spans="1:16">
      <c r="A156" s="7"/>
      <c r="B156" s="7"/>
      <c r="C156" s="7"/>
      <c r="J156" s="7"/>
      <c r="K156" s="7"/>
      <c r="L156" s="7"/>
      <c r="M156" s="7"/>
      <c r="N156" s="7"/>
      <c r="O156" s="7"/>
      <c r="P156" s="7"/>
    </row>
    <row r="157" spans="1:16">
      <c r="A157" s="7"/>
      <c r="B157" s="7"/>
      <c r="C157" s="7"/>
      <c r="J157" s="7"/>
      <c r="K157" s="7"/>
      <c r="L157" s="7"/>
      <c r="M157" s="7"/>
      <c r="N157" s="7"/>
      <c r="O157" s="7"/>
      <c r="P157" s="7"/>
    </row>
    <row r="158" spans="1:16">
      <c r="A158" s="7"/>
      <c r="B158" s="7"/>
      <c r="C158" s="7"/>
      <c r="J158" s="7"/>
      <c r="K158" s="7"/>
      <c r="L158" s="7"/>
      <c r="M158" s="7"/>
      <c r="N158" s="7"/>
      <c r="O158" s="7"/>
      <c r="P158" s="7"/>
    </row>
    <row r="159" spans="1:16">
      <c r="A159" s="7"/>
      <c r="B159" s="7"/>
      <c r="C159" s="7"/>
      <c r="J159" s="7"/>
      <c r="K159" s="7"/>
      <c r="L159" s="7"/>
      <c r="M159" s="7"/>
      <c r="N159" s="7"/>
      <c r="O159" s="7"/>
      <c r="P159" s="7"/>
    </row>
    <row r="160" spans="1:16">
      <c r="A160" s="7"/>
      <c r="B160" s="7"/>
      <c r="C160" s="7"/>
      <c r="J160" s="7"/>
      <c r="K160" s="7"/>
      <c r="L160" s="7"/>
      <c r="M160" s="7"/>
      <c r="N160" s="7"/>
      <c r="O160" s="7"/>
      <c r="P160" s="7"/>
    </row>
    <row r="161" spans="1:16">
      <c r="A161" s="7"/>
      <c r="B161" s="7"/>
      <c r="C161" s="7"/>
      <c r="J161" s="7"/>
      <c r="K161" s="7"/>
      <c r="L161" s="7"/>
      <c r="M161" s="7"/>
      <c r="N161" s="7"/>
      <c r="O161" s="7"/>
      <c r="P161" s="7"/>
    </row>
    <row r="162" spans="1:16">
      <c r="A162" s="7"/>
      <c r="B162" s="7"/>
      <c r="C162" s="7"/>
      <c r="J162" s="7"/>
      <c r="K162" s="7"/>
      <c r="L162" s="7"/>
      <c r="M162" s="7"/>
      <c r="N162" s="7"/>
      <c r="O162" s="7"/>
      <c r="P162" s="7"/>
    </row>
    <row r="163" spans="1:16">
      <c r="A163" s="7"/>
      <c r="B163" s="7"/>
      <c r="C163" s="7"/>
      <c r="J163" s="7"/>
      <c r="K163" s="7"/>
      <c r="L163" s="7"/>
      <c r="M163" s="7"/>
      <c r="N163" s="7"/>
      <c r="O163" s="7"/>
      <c r="P163" s="7"/>
    </row>
    <row r="164" spans="1:16">
      <c r="A164" s="7"/>
      <c r="B164" s="7"/>
      <c r="C164" s="7"/>
      <c r="J164" s="7"/>
      <c r="K164" s="7"/>
      <c r="L164" s="7"/>
      <c r="M164" s="7"/>
      <c r="N164" s="7"/>
      <c r="O164" s="7"/>
      <c r="P164" s="7"/>
    </row>
    <row r="165" spans="1:16">
      <c r="A165" s="7"/>
      <c r="B165" s="7"/>
      <c r="C165" s="7"/>
      <c r="J165" s="7"/>
      <c r="K165" s="7"/>
      <c r="L165" s="7"/>
      <c r="M165" s="7"/>
      <c r="N165" s="7"/>
      <c r="O165" s="7"/>
      <c r="P165" s="7"/>
    </row>
    <row r="166" spans="1:16">
      <c r="A166" s="7"/>
      <c r="B166" s="7"/>
      <c r="C166" s="7"/>
      <c r="J166" s="7"/>
      <c r="K166" s="7"/>
      <c r="L166" s="7"/>
      <c r="M166" s="7"/>
      <c r="N166" s="7"/>
      <c r="O166" s="7"/>
      <c r="P166" s="7"/>
    </row>
    <row r="167" spans="1:16">
      <c r="A167" s="7"/>
      <c r="B167" s="7"/>
      <c r="C167" s="7"/>
      <c r="J167" s="7"/>
      <c r="K167" s="7"/>
      <c r="L167" s="7"/>
      <c r="M167" s="7"/>
      <c r="N167" s="7"/>
      <c r="O167" s="7"/>
      <c r="P167" s="7"/>
    </row>
    <row r="168" spans="1:16">
      <c r="A168" s="7"/>
      <c r="B168" s="7"/>
      <c r="C168" s="7"/>
      <c r="J168" s="7"/>
      <c r="K168" s="7"/>
      <c r="L168" s="7"/>
      <c r="M168" s="7"/>
      <c r="N168" s="7"/>
      <c r="O168" s="7"/>
      <c r="P168" s="7"/>
    </row>
    <row r="169" spans="1:16">
      <c r="A169" s="7"/>
      <c r="B169" s="7"/>
      <c r="C169" s="7"/>
      <c r="J169" s="7"/>
      <c r="K169" s="7"/>
      <c r="L169" s="7"/>
      <c r="M169" s="7"/>
      <c r="N169" s="7"/>
      <c r="O169" s="7"/>
      <c r="P169" s="7"/>
    </row>
    <row r="170" spans="1:16">
      <c r="A170" s="7"/>
      <c r="B170" s="7"/>
      <c r="C170" s="7"/>
      <c r="J170" s="7"/>
      <c r="K170" s="7"/>
      <c r="L170" s="7"/>
      <c r="M170" s="7"/>
      <c r="N170" s="7"/>
      <c r="O170" s="7"/>
      <c r="P170" s="7"/>
    </row>
    <row r="171" spans="1:16">
      <c r="A171" s="7"/>
      <c r="B171" s="7"/>
      <c r="C171" s="7"/>
      <c r="J171" s="7"/>
      <c r="K171" s="7"/>
      <c r="L171" s="7"/>
      <c r="M171" s="7"/>
      <c r="N171" s="7"/>
      <c r="O171" s="7"/>
      <c r="P171" s="7"/>
    </row>
    <row r="172" spans="1:16">
      <c r="A172" s="7"/>
      <c r="B172" s="7"/>
      <c r="C172" s="7"/>
      <c r="J172" s="7"/>
      <c r="K172" s="7"/>
      <c r="L172" s="7"/>
      <c r="M172" s="7"/>
      <c r="N172" s="7"/>
      <c r="O172" s="7"/>
      <c r="P172" s="7"/>
    </row>
    <row r="173" spans="1:16">
      <c r="A173" s="7"/>
      <c r="B173" s="7"/>
      <c r="C173" s="7"/>
      <c r="J173" s="7"/>
      <c r="K173" s="7"/>
      <c r="L173" s="7"/>
      <c r="M173" s="7"/>
      <c r="N173" s="7"/>
      <c r="O173" s="7"/>
      <c r="P173" s="7"/>
    </row>
    <row r="174" spans="1:16">
      <c r="A174" s="7"/>
      <c r="B174" s="7"/>
      <c r="C174" s="7"/>
      <c r="J174" s="7"/>
      <c r="K174" s="7"/>
      <c r="L174" s="7"/>
      <c r="M174" s="7"/>
      <c r="N174" s="7"/>
      <c r="O174" s="7"/>
      <c r="P174" s="7"/>
    </row>
    <row r="175" spans="1:16">
      <c r="A175" s="7"/>
      <c r="B175" s="7"/>
      <c r="C175" s="7"/>
      <c r="J175" s="7"/>
      <c r="K175" s="7"/>
      <c r="L175" s="7"/>
      <c r="M175" s="7"/>
      <c r="N175" s="7"/>
      <c r="O175" s="7"/>
      <c r="P175" s="7"/>
    </row>
    <row r="176" spans="1:16">
      <c r="A176" s="7"/>
      <c r="B176" s="7"/>
      <c r="C176" s="7"/>
      <c r="J176" s="7"/>
      <c r="K176" s="7"/>
      <c r="L176" s="7"/>
      <c r="M176" s="7"/>
      <c r="N176" s="7"/>
      <c r="O176" s="7"/>
      <c r="P176" s="7"/>
    </row>
    <row r="177" spans="1:16">
      <c r="A177" s="7"/>
      <c r="B177" s="7"/>
      <c r="C177" s="7"/>
      <c r="J177" s="7"/>
      <c r="K177" s="7"/>
      <c r="L177" s="7"/>
      <c r="M177" s="7"/>
      <c r="N177" s="7"/>
      <c r="O177" s="7"/>
      <c r="P177" s="7"/>
    </row>
    <row r="178" spans="1:16">
      <c r="A178" s="7"/>
      <c r="B178" s="7"/>
      <c r="C178" s="7"/>
      <c r="J178" s="7"/>
      <c r="K178" s="7"/>
      <c r="L178" s="7"/>
      <c r="M178" s="7"/>
      <c r="N178" s="7"/>
      <c r="O178" s="7"/>
      <c r="P178" s="7"/>
    </row>
    <row r="179" spans="1:16">
      <c r="A179" s="7"/>
      <c r="B179" s="7"/>
      <c r="C179" s="7"/>
      <c r="J179" s="7"/>
      <c r="K179" s="7"/>
      <c r="L179" s="7"/>
      <c r="M179" s="7"/>
      <c r="N179" s="7"/>
      <c r="O179" s="7"/>
      <c r="P179" s="7"/>
    </row>
    <row r="180" spans="1:16">
      <c r="A180" s="7"/>
      <c r="B180" s="7"/>
      <c r="C180" s="7"/>
      <c r="J180" s="7"/>
      <c r="K180" s="7"/>
      <c r="L180" s="7"/>
      <c r="M180" s="7"/>
      <c r="N180" s="7"/>
      <c r="O180" s="7"/>
      <c r="P180" s="7"/>
    </row>
    <row r="181" spans="1:16">
      <c r="A181" s="7"/>
      <c r="B181" s="7"/>
      <c r="C181" s="7"/>
      <c r="J181" s="7"/>
      <c r="K181" s="7"/>
      <c r="L181" s="7"/>
      <c r="M181" s="7"/>
      <c r="N181" s="7"/>
      <c r="O181" s="7"/>
      <c r="P181" s="7"/>
    </row>
    <row r="182" spans="1:16">
      <c r="A182" s="7"/>
      <c r="B182" s="7"/>
      <c r="C182" s="7"/>
      <c r="J182" s="7"/>
      <c r="K182" s="7"/>
      <c r="L182" s="7"/>
      <c r="M182" s="7"/>
      <c r="N182" s="7"/>
      <c r="O182" s="7"/>
      <c r="P182" s="7"/>
    </row>
    <row r="183" spans="1:16">
      <c r="A183" s="7"/>
      <c r="B183" s="7"/>
      <c r="C183" s="7"/>
      <c r="J183" s="7"/>
      <c r="K183" s="7"/>
      <c r="L183" s="7"/>
      <c r="M183" s="7"/>
      <c r="N183" s="7"/>
      <c r="O183" s="7"/>
      <c r="P183" s="7"/>
    </row>
    <row r="184" spans="1:16">
      <c r="A184" s="7"/>
      <c r="B184" s="7"/>
      <c r="C184" s="7"/>
      <c r="J184" s="7"/>
      <c r="K184" s="7"/>
      <c r="L184" s="7"/>
      <c r="M184" s="7"/>
      <c r="N184" s="7"/>
      <c r="O184" s="7"/>
      <c r="P184" s="7"/>
    </row>
    <row r="185" spans="1:16">
      <c r="A185" s="7"/>
      <c r="B185" s="7"/>
      <c r="C185" s="7"/>
      <c r="J185" s="7"/>
      <c r="K185" s="7"/>
      <c r="L185" s="7"/>
      <c r="M185" s="7"/>
      <c r="N185" s="7"/>
      <c r="O185" s="7"/>
      <c r="P185" s="7"/>
    </row>
    <row r="186" spans="1:16">
      <c r="A186" s="7"/>
      <c r="B186" s="7"/>
      <c r="C186" s="7"/>
      <c r="J186" s="7"/>
      <c r="K186" s="7"/>
      <c r="L186" s="7"/>
      <c r="M186" s="7"/>
      <c r="N186" s="7"/>
      <c r="O186" s="7"/>
      <c r="P186" s="7"/>
    </row>
    <row r="187" spans="1:16">
      <c r="A187" s="7"/>
      <c r="B187" s="7"/>
      <c r="C187" s="7"/>
      <c r="J187" s="7"/>
      <c r="K187" s="7"/>
      <c r="L187" s="7"/>
      <c r="M187" s="7"/>
      <c r="N187" s="7"/>
      <c r="O187" s="7"/>
      <c r="P187" s="7"/>
    </row>
    <row r="188" spans="1:16">
      <c r="A188" s="7"/>
      <c r="B188" s="7"/>
      <c r="C188" s="7"/>
      <c r="J188" s="7"/>
      <c r="K188" s="7"/>
      <c r="L188" s="7"/>
      <c r="M188" s="7"/>
      <c r="N188" s="7"/>
      <c r="O188" s="7"/>
      <c r="P188" s="7"/>
    </row>
    <row r="189" spans="1:16">
      <c r="A189" s="7"/>
      <c r="B189" s="7"/>
      <c r="C189" s="7"/>
      <c r="J189" s="7"/>
      <c r="K189" s="7"/>
      <c r="L189" s="7"/>
      <c r="M189" s="7"/>
      <c r="N189" s="7"/>
      <c r="O189" s="7"/>
      <c r="P189" s="7"/>
    </row>
    <row r="190" spans="1:16">
      <c r="A190" s="7"/>
      <c r="B190" s="7"/>
      <c r="C190" s="7"/>
      <c r="J190" s="7"/>
      <c r="K190" s="7"/>
      <c r="L190" s="7"/>
      <c r="M190" s="7"/>
      <c r="N190" s="7"/>
      <c r="O190" s="7"/>
      <c r="P190" s="7"/>
    </row>
    <row r="191" spans="1:16">
      <c r="A191" s="7"/>
      <c r="B191" s="7"/>
      <c r="C191" s="7"/>
      <c r="J191" s="7"/>
      <c r="K191" s="7"/>
      <c r="L191" s="7"/>
      <c r="M191" s="7"/>
      <c r="N191" s="7"/>
      <c r="O191" s="7"/>
      <c r="P191" s="7"/>
    </row>
    <row r="192" spans="1:16">
      <c r="A192" s="7"/>
      <c r="B192" s="7"/>
      <c r="C192" s="7"/>
      <c r="J192" s="7"/>
      <c r="K192" s="7"/>
      <c r="L192" s="7"/>
      <c r="M192" s="7"/>
      <c r="N192" s="7"/>
      <c r="O192" s="7"/>
      <c r="P192" s="7"/>
    </row>
    <row r="193" spans="1:16">
      <c r="A193" s="7"/>
      <c r="B193" s="7"/>
      <c r="C193" s="7"/>
      <c r="J193" s="7"/>
      <c r="K193" s="7"/>
      <c r="L193" s="7"/>
      <c r="M193" s="7"/>
      <c r="N193" s="7"/>
      <c r="O193" s="7"/>
      <c r="P193" s="7"/>
    </row>
    <row r="194" spans="1:16">
      <c r="A194" s="7"/>
      <c r="B194" s="7"/>
      <c r="C194" s="7"/>
      <c r="J194" s="7"/>
      <c r="K194" s="7"/>
      <c r="L194" s="7"/>
      <c r="M194" s="7"/>
      <c r="N194" s="7"/>
      <c r="O194" s="7"/>
      <c r="P194" s="7"/>
    </row>
    <row r="195" spans="1:16">
      <c r="A195" s="7"/>
      <c r="B195" s="7"/>
      <c r="C195" s="7"/>
      <c r="J195" s="7"/>
      <c r="K195" s="7"/>
      <c r="L195" s="7"/>
      <c r="M195" s="7"/>
      <c r="N195" s="7"/>
      <c r="O195" s="7"/>
      <c r="P195" s="7"/>
    </row>
    <row r="196" spans="1:16">
      <c r="A196" s="7"/>
      <c r="B196" s="7"/>
      <c r="C196" s="7"/>
      <c r="J196" s="7"/>
      <c r="K196" s="7"/>
      <c r="L196" s="7"/>
      <c r="M196" s="7"/>
      <c r="N196" s="7"/>
      <c r="O196" s="7"/>
      <c r="P196" s="7"/>
    </row>
    <row r="197" spans="1:16">
      <c r="A197" s="7"/>
      <c r="B197" s="7"/>
      <c r="C197" s="7"/>
      <c r="J197" s="7"/>
      <c r="K197" s="7"/>
      <c r="L197" s="7"/>
      <c r="M197" s="7"/>
      <c r="N197" s="7"/>
      <c r="O197" s="7"/>
      <c r="P197" s="7"/>
    </row>
    <row r="198" spans="1:16">
      <c r="A198" s="7"/>
      <c r="B198" s="7"/>
      <c r="C198" s="7"/>
      <c r="J198" s="7"/>
      <c r="K198" s="7"/>
      <c r="L198" s="7"/>
      <c r="M198" s="7"/>
      <c r="N198" s="7"/>
      <c r="O198" s="7"/>
      <c r="P198" s="7"/>
    </row>
    <row r="199" spans="1:16">
      <c r="A199" s="7"/>
      <c r="B199" s="7"/>
      <c r="C199" s="7"/>
      <c r="J199" s="7"/>
      <c r="K199" s="7"/>
      <c r="L199" s="7"/>
      <c r="M199" s="7"/>
      <c r="N199" s="7"/>
      <c r="O199" s="7"/>
      <c r="P199" s="7"/>
    </row>
    <row r="200" spans="1:16">
      <c r="A200" s="7"/>
      <c r="B200" s="7"/>
      <c r="C200" s="7"/>
      <c r="J200" s="7"/>
      <c r="K200" s="7"/>
      <c r="L200" s="7"/>
      <c r="M200" s="7"/>
      <c r="N200" s="7"/>
      <c r="O200" s="7"/>
      <c r="P200" s="7"/>
    </row>
    <row r="201" spans="1:16">
      <c r="A201" s="7"/>
      <c r="B201" s="7"/>
      <c r="C201" s="7"/>
      <c r="J201" s="7"/>
      <c r="K201" s="7"/>
      <c r="L201" s="7"/>
      <c r="M201" s="7"/>
      <c r="N201" s="7"/>
      <c r="O201" s="7"/>
      <c r="P201" s="7"/>
    </row>
    <row r="202" spans="1:16">
      <c r="A202" s="7"/>
      <c r="B202" s="7"/>
      <c r="C202" s="7"/>
      <c r="J202" s="7"/>
      <c r="K202" s="7"/>
      <c r="L202" s="7"/>
      <c r="M202" s="7"/>
      <c r="N202" s="7"/>
      <c r="O202" s="7"/>
      <c r="P202" s="7"/>
    </row>
    <row r="203" spans="1:16">
      <c r="A203" s="7"/>
      <c r="B203" s="7"/>
      <c r="C203" s="7"/>
      <c r="J203" s="7"/>
      <c r="K203" s="7"/>
      <c r="L203" s="7"/>
      <c r="M203" s="7"/>
      <c r="N203" s="7"/>
      <c r="O203" s="7"/>
      <c r="P203" s="7"/>
    </row>
    <row r="204" spans="1:16">
      <c r="A204" s="7"/>
      <c r="B204" s="7"/>
      <c r="C204" s="7"/>
      <c r="J204" s="7"/>
      <c r="K204" s="7"/>
      <c r="L204" s="7"/>
      <c r="M204" s="7"/>
      <c r="N204" s="7"/>
      <c r="O204" s="7"/>
      <c r="P204" s="7"/>
    </row>
    <row r="205" spans="1:16">
      <c r="A205" s="7"/>
      <c r="B205" s="7"/>
      <c r="C205" s="7"/>
      <c r="J205" s="7"/>
      <c r="K205" s="7"/>
      <c r="L205" s="7"/>
      <c r="M205" s="7"/>
      <c r="N205" s="7"/>
      <c r="O205" s="7"/>
      <c r="P205" s="7"/>
    </row>
    <row r="206" spans="1:16">
      <c r="A206" s="7"/>
      <c r="B206" s="7"/>
      <c r="C206" s="7"/>
      <c r="J206" s="7"/>
      <c r="K206" s="7"/>
      <c r="L206" s="7"/>
      <c r="M206" s="7"/>
      <c r="N206" s="7"/>
      <c r="O206" s="7"/>
      <c r="P206" s="7"/>
    </row>
    <row r="207" spans="1:16">
      <c r="A207" s="7"/>
      <c r="B207" s="7"/>
      <c r="C207" s="7"/>
      <c r="J207" s="7"/>
      <c r="K207" s="7"/>
      <c r="L207" s="7"/>
      <c r="M207" s="7"/>
      <c r="N207" s="7"/>
      <c r="O207" s="7"/>
      <c r="P207" s="7"/>
    </row>
    <row r="208" spans="1:16">
      <c r="A208" s="7"/>
      <c r="B208" s="7"/>
      <c r="C208" s="7"/>
      <c r="J208" s="7"/>
      <c r="K208" s="7"/>
      <c r="L208" s="7"/>
      <c r="M208" s="7"/>
      <c r="N208" s="7"/>
      <c r="O208" s="7"/>
      <c r="P208" s="7"/>
    </row>
    <row r="209" spans="1:16">
      <c r="A209" s="7"/>
      <c r="B209" s="7"/>
      <c r="C209" s="7"/>
      <c r="J209" s="7"/>
      <c r="K209" s="7"/>
      <c r="L209" s="7"/>
      <c r="M209" s="7"/>
      <c r="N209" s="7"/>
      <c r="O209" s="7"/>
      <c r="P209" s="7"/>
    </row>
    <row r="210" spans="1:16">
      <c r="A210" s="7"/>
      <c r="B210" s="7"/>
      <c r="C210" s="7"/>
      <c r="J210" s="7"/>
      <c r="K210" s="7"/>
      <c r="L210" s="7"/>
      <c r="M210" s="7"/>
      <c r="N210" s="7"/>
      <c r="O210" s="7"/>
      <c r="P210" s="7"/>
    </row>
    <row r="211" spans="1:16">
      <c r="A211" s="7"/>
      <c r="B211" s="7"/>
      <c r="C211" s="7"/>
      <c r="J211" s="7"/>
      <c r="K211" s="7"/>
      <c r="L211" s="7"/>
      <c r="M211" s="7"/>
      <c r="N211" s="7"/>
      <c r="O211" s="7"/>
      <c r="P211" s="7"/>
    </row>
    <row r="212" spans="1:16">
      <c r="A212" s="7"/>
      <c r="B212" s="7"/>
      <c r="C212" s="7"/>
      <c r="J212" s="7"/>
      <c r="K212" s="7"/>
      <c r="L212" s="7"/>
      <c r="M212" s="7"/>
      <c r="N212" s="7"/>
      <c r="O212" s="7"/>
      <c r="P212" s="7"/>
    </row>
    <row r="213" spans="1:16">
      <c r="A213" s="7"/>
      <c r="B213" s="7"/>
      <c r="C213" s="7"/>
      <c r="J213" s="7"/>
      <c r="K213" s="7"/>
      <c r="L213" s="7"/>
      <c r="M213" s="7"/>
      <c r="N213" s="7"/>
      <c r="O213" s="7"/>
      <c r="P213" s="7"/>
    </row>
    <row r="214" spans="1:16">
      <c r="A214" s="7"/>
      <c r="B214" s="7"/>
      <c r="C214" s="7"/>
      <c r="J214" s="7"/>
      <c r="K214" s="7"/>
      <c r="L214" s="7"/>
      <c r="M214" s="7"/>
      <c r="N214" s="7"/>
      <c r="O214" s="7"/>
      <c r="P214" s="7"/>
    </row>
    <row r="215" spans="1:16">
      <c r="A215" s="7"/>
      <c r="B215" s="7"/>
      <c r="C215" s="7"/>
      <c r="J215" s="7"/>
      <c r="K215" s="7"/>
      <c r="L215" s="7"/>
      <c r="M215" s="7"/>
      <c r="N215" s="7"/>
      <c r="O215" s="7"/>
      <c r="P215" s="7"/>
    </row>
    <row r="216" spans="1:16">
      <c r="A216" s="7"/>
      <c r="B216" s="7"/>
      <c r="C216" s="7"/>
      <c r="J216" s="7"/>
      <c r="K216" s="7"/>
      <c r="L216" s="7"/>
      <c r="M216" s="7"/>
      <c r="N216" s="7"/>
      <c r="O216" s="7"/>
      <c r="P216" s="7"/>
    </row>
    <row r="217" spans="1:16">
      <c r="A217" s="7"/>
      <c r="B217" s="7"/>
      <c r="C217" s="7"/>
      <c r="J217" s="7"/>
      <c r="K217" s="7"/>
      <c r="L217" s="7"/>
      <c r="M217" s="7"/>
      <c r="N217" s="7"/>
      <c r="O217" s="7"/>
      <c r="P217" s="7"/>
    </row>
    <row r="218" spans="1:16">
      <c r="A218" s="7"/>
      <c r="B218" s="7"/>
      <c r="C218" s="7"/>
      <c r="J218" s="7"/>
      <c r="K218" s="7"/>
      <c r="L218" s="7"/>
      <c r="M218" s="7"/>
      <c r="N218" s="7"/>
      <c r="O218" s="7"/>
      <c r="P218" s="7"/>
    </row>
    <row r="219" spans="1:16">
      <c r="A219" s="7"/>
      <c r="B219" s="7"/>
      <c r="C219" s="7"/>
      <c r="J219" s="7"/>
      <c r="K219" s="7"/>
      <c r="L219" s="7"/>
      <c r="M219" s="7"/>
      <c r="N219" s="7"/>
      <c r="O219" s="7"/>
      <c r="P219" s="7"/>
    </row>
    <row r="220" spans="1:16">
      <c r="A220" s="7"/>
      <c r="B220" s="7"/>
      <c r="C220" s="7"/>
      <c r="J220" s="7"/>
      <c r="K220" s="7"/>
      <c r="L220" s="7"/>
      <c r="M220" s="7"/>
      <c r="N220" s="7"/>
      <c r="O220" s="7"/>
      <c r="P220" s="7"/>
    </row>
    <row r="221" spans="1:16">
      <c r="A221" s="7"/>
      <c r="B221" s="7"/>
      <c r="C221" s="7"/>
      <c r="J221" s="7"/>
      <c r="K221" s="7"/>
      <c r="L221" s="7"/>
      <c r="M221" s="7"/>
      <c r="N221" s="7"/>
      <c r="O221" s="7"/>
      <c r="P221" s="7"/>
    </row>
    <row r="222" spans="1:16">
      <c r="A222" s="7"/>
      <c r="B222" s="7"/>
      <c r="C222" s="7"/>
      <c r="J222" s="7"/>
      <c r="K222" s="7"/>
      <c r="L222" s="7"/>
      <c r="M222" s="7"/>
      <c r="N222" s="7"/>
      <c r="O222" s="7"/>
      <c r="P222" s="7"/>
    </row>
    <row r="223" spans="1:16">
      <c r="A223" s="7"/>
      <c r="B223" s="7"/>
      <c r="C223" s="7"/>
      <c r="J223" s="7"/>
      <c r="K223" s="7"/>
      <c r="L223" s="7"/>
      <c r="M223" s="7"/>
      <c r="N223" s="7"/>
      <c r="O223" s="7"/>
      <c r="P223" s="7"/>
    </row>
    <row r="224" spans="1:16">
      <c r="A224" s="7"/>
      <c r="B224" s="7"/>
      <c r="C224" s="7"/>
      <c r="J224" s="7"/>
      <c r="K224" s="7"/>
      <c r="L224" s="7"/>
      <c r="M224" s="7"/>
      <c r="N224" s="7"/>
      <c r="O224" s="7"/>
      <c r="P224" s="7"/>
    </row>
    <row r="225" spans="1:16">
      <c r="A225" s="7"/>
      <c r="B225" s="7"/>
      <c r="C225" s="7"/>
      <c r="J225" s="7"/>
      <c r="K225" s="7"/>
      <c r="L225" s="7"/>
      <c r="M225" s="7"/>
      <c r="N225" s="7"/>
      <c r="O225" s="7"/>
      <c r="P225" s="7"/>
    </row>
    <row r="226" spans="1:16">
      <c r="A226" s="7"/>
      <c r="B226" s="7"/>
      <c r="C226" s="7"/>
      <c r="J226" s="7"/>
      <c r="K226" s="7"/>
      <c r="L226" s="7"/>
      <c r="M226" s="7"/>
      <c r="N226" s="7"/>
      <c r="O226" s="7"/>
      <c r="P226" s="7"/>
    </row>
    <row r="227" spans="1:16">
      <c r="A227" s="7"/>
      <c r="B227" s="7"/>
      <c r="C227" s="7"/>
      <c r="J227" s="7"/>
      <c r="K227" s="7"/>
      <c r="L227" s="7"/>
      <c r="M227" s="7"/>
      <c r="N227" s="7"/>
      <c r="O227" s="7"/>
      <c r="P227" s="7"/>
    </row>
    <row r="228" spans="1:16">
      <c r="A228" s="7"/>
      <c r="B228" s="7"/>
      <c r="C228" s="7"/>
      <c r="J228" s="7"/>
      <c r="K228" s="7"/>
      <c r="L228" s="7"/>
      <c r="M228" s="7"/>
      <c r="N228" s="7"/>
      <c r="O228" s="7"/>
      <c r="P228" s="7"/>
    </row>
    <row r="229" spans="1:16">
      <c r="A229" s="7"/>
      <c r="B229" s="7"/>
      <c r="C229" s="7"/>
      <c r="J229" s="7"/>
      <c r="K229" s="7"/>
      <c r="L229" s="7"/>
      <c r="M229" s="7"/>
      <c r="N229" s="7"/>
      <c r="O229" s="7"/>
      <c r="P229" s="7"/>
    </row>
    <row r="230" spans="1:16">
      <c r="A230" s="7"/>
      <c r="B230" s="7"/>
      <c r="C230" s="7"/>
      <c r="J230" s="7"/>
      <c r="K230" s="7"/>
      <c r="L230" s="7"/>
      <c r="M230" s="7"/>
      <c r="N230" s="7"/>
      <c r="O230" s="7"/>
      <c r="P230" s="7"/>
    </row>
    <row r="231" spans="1:16">
      <c r="A231" s="7"/>
      <c r="B231" s="7"/>
      <c r="C231" s="7"/>
      <c r="J231" s="7"/>
      <c r="K231" s="7"/>
      <c r="L231" s="7"/>
      <c r="M231" s="7"/>
      <c r="N231" s="7"/>
      <c r="O231" s="7"/>
      <c r="P231" s="7"/>
    </row>
    <row r="232" spans="1:16">
      <c r="A232" s="7"/>
      <c r="B232" s="7"/>
      <c r="C232" s="7"/>
      <c r="J232" s="7"/>
      <c r="K232" s="7"/>
      <c r="L232" s="7"/>
      <c r="M232" s="7"/>
      <c r="N232" s="7"/>
      <c r="O232" s="7"/>
      <c r="P232" s="7"/>
    </row>
    <row r="233" spans="1:16">
      <c r="A233" s="7"/>
      <c r="B233" s="7"/>
      <c r="C233" s="7"/>
      <c r="J233" s="7"/>
      <c r="K233" s="7"/>
      <c r="L233" s="7"/>
      <c r="M233" s="7"/>
      <c r="N233" s="7"/>
      <c r="O233" s="7"/>
      <c r="P233" s="7"/>
    </row>
    <row r="234" spans="1:16">
      <c r="A234" s="7"/>
      <c r="B234" s="7"/>
      <c r="C234" s="7"/>
      <c r="J234" s="7"/>
      <c r="K234" s="7"/>
      <c r="L234" s="7"/>
      <c r="M234" s="7"/>
      <c r="N234" s="7"/>
      <c r="O234" s="7"/>
      <c r="P234" s="7"/>
    </row>
    <row r="235" spans="1:16">
      <c r="A235" s="7"/>
      <c r="B235" s="7"/>
      <c r="C235" s="7"/>
      <c r="J235" s="7"/>
      <c r="K235" s="7"/>
      <c r="L235" s="7"/>
      <c r="M235" s="7"/>
      <c r="N235" s="7"/>
      <c r="O235" s="7"/>
      <c r="P235" s="7"/>
    </row>
    <row r="236" spans="1:16">
      <c r="A236" s="7"/>
      <c r="B236" s="7"/>
      <c r="C236" s="7"/>
      <c r="J236" s="7"/>
      <c r="K236" s="7"/>
      <c r="L236" s="7"/>
      <c r="M236" s="7"/>
      <c r="N236" s="7"/>
      <c r="O236" s="7"/>
      <c r="P236" s="7"/>
    </row>
    <row r="237" spans="1:16">
      <c r="A237" s="7"/>
      <c r="B237" s="7"/>
      <c r="C237" s="7"/>
      <c r="J237" s="7"/>
      <c r="K237" s="7"/>
      <c r="L237" s="7"/>
      <c r="M237" s="7"/>
      <c r="N237" s="7"/>
      <c r="O237" s="7"/>
      <c r="P237" s="7"/>
    </row>
    <row r="238" spans="1:16">
      <c r="A238" s="7"/>
      <c r="B238" s="7"/>
      <c r="C238" s="7"/>
      <c r="J238" s="7"/>
      <c r="K238" s="7"/>
      <c r="L238" s="7"/>
      <c r="M238" s="7"/>
      <c r="N238" s="7"/>
      <c r="O238" s="7"/>
      <c r="P238" s="7"/>
    </row>
    <row r="239" spans="1:16">
      <c r="A239" s="7"/>
      <c r="B239" s="7"/>
      <c r="C239" s="7"/>
      <c r="J239" s="7"/>
      <c r="K239" s="7"/>
      <c r="L239" s="7"/>
      <c r="M239" s="7"/>
      <c r="N239" s="7"/>
      <c r="O239" s="7"/>
      <c r="P239" s="7"/>
    </row>
    <row r="240" spans="1:16">
      <c r="A240" s="7"/>
      <c r="B240" s="7"/>
      <c r="C240" s="7"/>
      <c r="J240" s="7"/>
      <c r="K240" s="7"/>
      <c r="L240" s="7"/>
      <c r="M240" s="7"/>
      <c r="N240" s="7"/>
      <c r="O240" s="7"/>
      <c r="P240" s="7"/>
    </row>
    <row r="241" spans="1:16">
      <c r="A241" s="7"/>
      <c r="B241" s="7"/>
      <c r="C241" s="7"/>
      <c r="J241" s="7"/>
      <c r="K241" s="7"/>
      <c r="L241" s="7"/>
      <c r="M241" s="7"/>
      <c r="N241" s="7"/>
      <c r="O241" s="7"/>
      <c r="P241" s="7"/>
    </row>
    <row r="242" spans="1:16">
      <c r="A242" s="7"/>
      <c r="B242" s="7"/>
      <c r="C242" s="7"/>
      <c r="J242" s="7"/>
      <c r="K242" s="7"/>
      <c r="L242" s="7"/>
      <c r="M242" s="7"/>
      <c r="N242" s="7"/>
      <c r="O242" s="7"/>
      <c r="P242" s="7"/>
    </row>
    <row r="243" spans="1:16">
      <c r="A243" s="7"/>
      <c r="B243" s="7"/>
      <c r="C243" s="7"/>
      <c r="J243" s="7"/>
      <c r="K243" s="7"/>
      <c r="L243" s="7"/>
      <c r="M243" s="7"/>
      <c r="N243" s="7"/>
      <c r="O243" s="7"/>
      <c r="P243" s="7"/>
    </row>
    <row r="244" spans="1:16">
      <c r="A244" s="7"/>
      <c r="B244" s="7"/>
      <c r="C244" s="7"/>
      <c r="J244" s="7"/>
      <c r="K244" s="7"/>
      <c r="L244" s="7"/>
      <c r="M244" s="7"/>
      <c r="N244" s="7"/>
      <c r="O244" s="7"/>
      <c r="P244" s="7"/>
    </row>
    <row r="245" spans="1:16">
      <c r="A245" s="7"/>
      <c r="B245" s="7"/>
      <c r="C245" s="7"/>
      <c r="J245" s="7"/>
      <c r="K245" s="7"/>
      <c r="L245" s="7"/>
      <c r="M245" s="7"/>
      <c r="N245" s="7"/>
      <c r="O245" s="7"/>
      <c r="P245" s="7"/>
    </row>
    <row r="246" spans="1:16">
      <c r="A246" s="7"/>
      <c r="B246" s="7"/>
      <c r="C246" s="7"/>
      <c r="J246" s="7"/>
      <c r="K246" s="7"/>
      <c r="L246" s="7"/>
      <c r="M246" s="7"/>
      <c r="N246" s="7"/>
      <c r="O246" s="7"/>
      <c r="P246" s="7"/>
    </row>
    <row r="247" spans="1:16">
      <c r="A247" s="7"/>
      <c r="B247" s="7"/>
      <c r="C247" s="7"/>
      <c r="J247" s="7"/>
      <c r="K247" s="7"/>
      <c r="L247" s="7"/>
      <c r="M247" s="7"/>
      <c r="N247" s="7"/>
      <c r="O247" s="7"/>
      <c r="P247" s="7"/>
    </row>
    <row r="248" spans="1:16">
      <c r="A248" s="7"/>
      <c r="B248" s="7"/>
      <c r="C248" s="7"/>
      <c r="J248" s="7"/>
      <c r="K248" s="7"/>
      <c r="L248" s="7"/>
      <c r="M248" s="7"/>
      <c r="N248" s="7"/>
      <c r="O248" s="7"/>
      <c r="P248" s="7"/>
    </row>
    <row r="249" spans="1:16">
      <c r="A249" s="7"/>
      <c r="B249" s="7"/>
      <c r="C249" s="7"/>
      <c r="J249" s="7"/>
      <c r="K249" s="7"/>
      <c r="L249" s="7"/>
      <c r="M249" s="7"/>
      <c r="N249" s="7"/>
      <c r="O249" s="7"/>
      <c r="P249" s="7"/>
    </row>
    <row r="250" spans="1:16">
      <c r="A250" s="7"/>
      <c r="B250" s="7"/>
      <c r="C250" s="7"/>
      <c r="J250" s="7"/>
      <c r="K250" s="7"/>
      <c r="L250" s="7"/>
      <c r="M250" s="7"/>
      <c r="N250" s="7"/>
      <c r="O250" s="7"/>
      <c r="P250" s="7"/>
    </row>
    <row r="251" spans="1:16">
      <c r="A251" s="7"/>
      <c r="B251" s="7"/>
      <c r="C251" s="7"/>
      <c r="J251" s="7"/>
      <c r="K251" s="7"/>
      <c r="L251" s="7"/>
      <c r="M251" s="7"/>
      <c r="N251" s="7"/>
      <c r="O251" s="7"/>
      <c r="P251" s="7"/>
    </row>
    <row r="252" spans="1:16">
      <c r="A252" s="7"/>
      <c r="B252" s="7"/>
      <c r="C252" s="7"/>
      <c r="J252" s="7"/>
      <c r="K252" s="7"/>
      <c r="L252" s="7"/>
      <c r="M252" s="7"/>
      <c r="N252" s="7"/>
      <c r="O252" s="7"/>
      <c r="P252" s="7"/>
    </row>
    <row r="253" spans="1:16">
      <c r="A253" s="7"/>
      <c r="B253" s="7"/>
      <c r="C253" s="7"/>
      <c r="J253" s="7"/>
      <c r="K253" s="7"/>
      <c r="L253" s="7"/>
      <c r="M253" s="7"/>
      <c r="N253" s="7"/>
      <c r="O253" s="7"/>
      <c r="P253" s="7"/>
    </row>
    <row r="254" spans="1:16">
      <c r="A254" s="7"/>
      <c r="B254" s="7"/>
      <c r="C254" s="7"/>
      <c r="J254" s="7"/>
      <c r="K254" s="7"/>
      <c r="L254" s="7"/>
      <c r="M254" s="7"/>
      <c r="N254" s="7"/>
      <c r="O254" s="7"/>
      <c r="P254" s="7"/>
    </row>
    <row r="255" spans="1:16">
      <c r="A255" s="7"/>
      <c r="B255" s="7"/>
      <c r="C255" s="7"/>
      <c r="J255" s="7"/>
      <c r="K255" s="7"/>
      <c r="L255" s="7"/>
      <c r="M255" s="7"/>
      <c r="N255" s="7"/>
      <c r="O255" s="7"/>
      <c r="P255" s="7"/>
    </row>
    <row r="256" spans="1:16">
      <c r="A256" s="7"/>
      <c r="B256" s="7"/>
      <c r="C256" s="7"/>
      <c r="J256" s="7"/>
      <c r="K256" s="7"/>
      <c r="L256" s="7"/>
      <c r="M256" s="7"/>
      <c r="N256" s="7"/>
      <c r="O256" s="7"/>
      <c r="P256" s="7"/>
    </row>
    <row r="257" spans="1:16">
      <c r="A257" s="7"/>
      <c r="B257" s="7"/>
      <c r="C257" s="7"/>
      <c r="J257" s="7"/>
      <c r="K257" s="7"/>
      <c r="L257" s="7"/>
      <c r="M257" s="7"/>
      <c r="N257" s="7"/>
      <c r="O257" s="7"/>
      <c r="P257" s="7"/>
    </row>
    <row r="258" spans="1:16">
      <c r="A258" s="7"/>
      <c r="B258" s="7"/>
      <c r="C258" s="7"/>
      <c r="J258" s="7"/>
      <c r="K258" s="7"/>
      <c r="L258" s="7"/>
      <c r="M258" s="7"/>
      <c r="N258" s="7"/>
      <c r="O258" s="7"/>
      <c r="P258" s="7"/>
    </row>
    <row r="259" spans="1:16">
      <c r="A259" s="7"/>
      <c r="B259" s="7"/>
      <c r="C259" s="7"/>
      <c r="J259" s="7"/>
      <c r="K259" s="7"/>
      <c r="L259" s="7"/>
      <c r="M259" s="7"/>
      <c r="N259" s="7"/>
      <c r="O259" s="7"/>
      <c r="P259" s="7"/>
    </row>
    <row r="260" spans="1:16">
      <c r="A260" s="7"/>
      <c r="B260" s="7"/>
      <c r="C260" s="7"/>
      <c r="J260" s="7"/>
      <c r="K260" s="7"/>
      <c r="L260" s="7"/>
      <c r="M260" s="7"/>
      <c r="N260" s="7"/>
      <c r="O260" s="7"/>
      <c r="P260" s="7"/>
    </row>
    <row r="261" spans="1:16">
      <c r="A261" s="7"/>
      <c r="B261" s="7"/>
      <c r="C261" s="7"/>
      <c r="J261" s="7"/>
      <c r="K261" s="7"/>
      <c r="L261" s="7"/>
      <c r="M261" s="7"/>
      <c r="N261" s="7"/>
      <c r="O261" s="7"/>
      <c r="P261" s="7"/>
    </row>
    <row r="262" spans="1:16">
      <c r="A262" s="7"/>
      <c r="B262" s="7"/>
      <c r="C262" s="7"/>
      <c r="J262" s="7"/>
      <c r="K262" s="7"/>
      <c r="L262" s="7"/>
      <c r="M262" s="7"/>
      <c r="N262" s="7"/>
      <c r="O262" s="7"/>
      <c r="P262" s="7"/>
    </row>
    <row r="263" spans="1:16">
      <c r="A263" s="7"/>
      <c r="B263" s="7"/>
      <c r="C263" s="7"/>
      <c r="J263" s="7"/>
      <c r="K263" s="7"/>
      <c r="L263" s="7"/>
      <c r="M263" s="7"/>
      <c r="N263" s="7"/>
      <c r="O263" s="7"/>
      <c r="P263" s="7"/>
    </row>
    <row r="264" spans="1:16">
      <c r="A264" s="7"/>
      <c r="B264" s="7"/>
      <c r="C264" s="7"/>
      <c r="J264" s="7"/>
      <c r="K264" s="7"/>
      <c r="L264" s="7"/>
      <c r="M264" s="7"/>
      <c r="N264" s="7"/>
      <c r="O264" s="7"/>
      <c r="P264" s="7"/>
    </row>
    <row r="265" spans="1:16">
      <c r="A265" s="7"/>
      <c r="B265" s="7"/>
      <c r="C265" s="7"/>
      <c r="J265" s="7"/>
      <c r="K265" s="7"/>
      <c r="L265" s="7"/>
      <c r="M265" s="7"/>
      <c r="N265" s="7"/>
      <c r="O265" s="7"/>
      <c r="P265" s="7"/>
    </row>
    <row r="266" spans="1:16">
      <c r="A266" s="7"/>
      <c r="B266" s="7"/>
      <c r="C266" s="7"/>
      <c r="J266" s="7"/>
      <c r="K266" s="7"/>
      <c r="L266" s="7"/>
      <c r="M266" s="7"/>
      <c r="N266" s="7"/>
      <c r="O266" s="7"/>
      <c r="P266" s="7"/>
    </row>
    <row r="267" spans="1:16">
      <c r="A267" s="7"/>
      <c r="B267" s="7"/>
      <c r="C267" s="7"/>
      <c r="J267" s="7"/>
      <c r="K267" s="7"/>
      <c r="L267" s="7"/>
      <c r="M267" s="7"/>
      <c r="N267" s="7"/>
      <c r="O267" s="7"/>
      <c r="P267" s="7"/>
    </row>
    <row r="268" spans="1:16">
      <c r="A268" s="7"/>
      <c r="B268" s="7"/>
      <c r="C268" s="7"/>
      <c r="J268" s="7"/>
      <c r="K268" s="7"/>
      <c r="L268" s="7"/>
      <c r="M268" s="7"/>
      <c r="N268" s="7"/>
      <c r="O268" s="7"/>
      <c r="P268" s="7"/>
    </row>
    <row r="269" spans="1:16">
      <c r="A269" s="7"/>
      <c r="B269" s="7"/>
      <c r="C269" s="7"/>
      <c r="J269" s="7"/>
      <c r="K269" s="7"/>
      <c r="L269" s="7"/>
      <c r="M269" s="7"/>
      <c r="N269" s="7"/>
      <c r="O269" s="7"/>
      <c r="P269" s="7"/>
    </row>
    <row r="270" spans="1:16">
      <c r="A270" s="7"/>
      <c r="B270" s="7"/>
      <c r="C270" s="7"/>
      <c r="J270" s="7"/>
      <c r="K270" s="7"/>
      <c r="L270" s="7"/>
      <c r="M270" s="7"/>
      <c r="N270" s="7"/>
      <c r="O270" s="7"/>
      <c r="P270" s="7"/>
    </row>
  </sheetData>
  <mergeCells count="13">
    <mergeCell ref="H8:H9"/>
    <mergeCell ref="G8:G9"/>
    <mergeCell ref="A8:A10"/>
    <mergeCell ref="B8:B10"/>
    <mergeCell ref="D8:D9"/>
    <mergeCell ref="F8:F10"/>
    <mergeCell ref="M1:Q3"/>
    <mergeCell ref="N8:Q8"/>
    <mergeCell ref="C8:C9"/>
    <mergeCell ref="A6:Q6"/>
    <mergeCell ref="I8:I9"/>
    <mergeCell ref="J8:M8"/>
    <mergeCell ref="E8:E10"/>
  </mergeCells>
  <phoneticPr fontId="3" type="noConversion"/>
  <printOptions horizontalCentered="1"/>
  <pageMargins left="0.19685039370078741" right="0.19685039370078741" top="0.78740157480314965" bottom="0.19685039370078741" header="0" footer="0"/>
  <pageSetup paperSize="9" scale="71" orientation="landscape" r:id="rId1"/>
  <headerFooter alignWithMargins="0"/>
  <rowBreaks count="2" manualBreakCount="2">
    <brk id="28" max="16" man="1"/>
    <brk id="52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J49"/>
  <sheetViews>
    <sheetView view="pageBreakPreview" zoomScaleSheetLayoutView="100" workbookViewId="0">
      <selection activeCell="I8" sqref="I8"/>
    </sheetView>
  </sheetViews>
  <sheetFormatPr defaultRowHeight="15.75"/>
  <cols>
    <col min="1" max="1" width="7.25" style="1" customWidth="1"/>
    <col min="2" max="2" width="44" style="1" bestFit="1" customWidth="1"/>
    <col min="3" max="3" width="7.875" style="1" customWidth="1"/>
    <col min="4" max="5" width="7.75" style="1" customWidth="1"/>
    <col min="6" max="6" width="7.25" style="1" customWidth="1"/>
    <col min="7" max="7" width="9.625" style="1" customWidth="1"/>
    <col min="8" max="16384" width="9" style="1"/>
  </cols>
  <sheetData>
    <row r="1" spans="1:10" ht="32.450000000000003" customHeight="1">
      <c r="B1" s="162" t="s">
        <v>261</v>
      </c>
      <c r="C1" s="162"/>
      <c r="D1" s="162"/>
      <c r="E1" s="162"/>
      <c r="F1" s="162"/>
    </row>
    <row r="2" spans="1:10">
      <c r="B2" s="162"/>
      <c r="C2" s="162"/>
      <c r="D2" s="162"/>
      <c r="E2" s="162"/>
      <c r="F2" s="162"/>
    </row>
    <row r="3" spans="1:10" ht="25.15" customHeight="1">
      <c r="B3" s="162"/>
      <c r="C3" s="162"/>
      <c r="D3" s="162"/>
      <c r="E3" s="162"/>
      <c r="F3" s="162"/>
    </row>
    <row r="4" spans="1:10">
      <c r="F4" s="2"/>
    </row>
    <row r="6" spans="1:10" s="14" customFormat="1" ht="43.15" customHeight="1">
      <c r="A6" s="166" t="s">
        <v>181</v>
      </c>
      <c r="B6" s="166"/>
      <c r="C6" s="166"/>
      <c r="D6" s="166"/>
      <c r="E6" s="166"/>
      <c r="F6" s="166"/>
    </row>
    <row r="7" spans="1:10">
      <c r="D7" s="167"/>
      <c r="E7" s="167"/>
      <c r="F7" s="167"/>
    </row>
    <row r="8" spans="1:10" ht="48" customHeight="1">
      <c r="A8" s="45" t="s">
        <v>66</v>
      </c>
      <c r="B8" s="45" t="s">
        <v>67</v>
      </c>
      <c r="C8" s="44" t="s">
        <v>176</v>
      </c>
      <c r="D8" s="44" t="s">
        <v>1</v>
      </c>
      <c r="E8" s="44" t="s">
        <v>172</v>
      </c>
      <c r="F8" s="45" t="s">
        <v>80</v>
      </c>
      <c r="H8" s="112"/>
    </row>
    <row r="9" spans="1:10">
      <c r="A9" s="46">
        <v>1</v>
      </c>
      <c r="B9" s="3" t="s">
        <v>173</v>
      </c>
      <c r="C9" s="60">
        <f>C10+C18+C21</f>
        <v>10.172779999999999</v>
      </c>
      <c r="D9" s="60">
        <f>D10+D18+D21</f>
        <v>11.289059999999999</v>
      </c>
      <c r="E9" s="60">
        <f>E10+E18+E21</f>
        <v>11.94868</v>
      </c>
      <c r="F9" s="24">
        <f>C9+D9+E9</f>
        <v>33.410519999999998</v>
      </c>
      <c r="G9" s="32"/>
      <c r="H9" s="32"/>
      <c r="I9" s="32"/>
    </row>
    <row r="10" spans="1:10">
      <c r="A10" s="46" t="s">
        <v>56</v>
      </c>
      <c r="B10" s="3" t="s">
        <v>68</v>
      </c>
      <c r="C10" s="60">
        <f>C11</f>
        <v>5.3970000000000002</v>
      </c>
      <c r="D10" s="60">
        <f>D11</f>
        <v>6.1870000000000003</v>
      </c>
      <c r="E10" s="60">
        <f>E11</f>
        <v>6.6059999999999999</v>
      </c>
      <c r="F10" s="24">
        <f t="shared" ref="F10:F18" si="0">C10+D10+E10</f>
        <v>18.189999999999998</v>
      </c>
      <c r="G10" s="32"/>
      <c r="H10" s="32"/>
      <c r="I10" s="32"/>
    </row>
    <row r="11" spans="1:10" ht="31.5">
      <c r="A11" s="46" t="s">
        <v>69</v>
      </c>
      <c r="B11" s="3" t="s">
        <v>174</v>
      </c>
      <c r="C11" s="60">
        <v>5.3970000000000002</v>
      </c>
      <c r="D11" s="60">
        <v>6.1870000000000003</v>
      </c>
      <c r="E11" s="60">
        <v>6.6059999999999999</v>
      </c>
      <c r="F11" s="24">
        <f t="shared" si="0"/>
        <v>18.189999999999998</v>
      </c>
      <c r="G11" s="32"/>
      <c r="H11" s="32"/>
      <c r="I11" s="32"/>
      <c r="J11" s="32"/>
    </row>
    <row r="12" spans="1:10">
      <c r="A12" s="46" t="s">
        <v>78</v>
      </c>
      <c r="B12" s="3" t="s">
        <v>85</v>
      </c>
      <c r="C12" s="60"/>
      <c r="D12" s="60"/>
      <c r="E12" s="60"/>
      <c r="F12" s="46"/>
    </row>
    <row r="13" spans="1:10" ht="31.5">
      <c r="A13" s="46" t="s">
        <v>82</v>
      </c>
      <c r="B13" s="3" t="s">
        <v>97</v>
      </c>
      <c r="C13" s="60">
        <v>0</v>
      </c>
      <c r="D13" s="60">
        <v>0</v>
      </c>
      <c r="E13" s="60">
        <v>0</v>
      </c>
      <c r="F13" s="24">
        <f t="shared" si="0"/>
        <v>0</v>
      </c>
    </row>
    <row r="14" spans="1:10" ht="31.5">
      <c r="A14" s="46" t="s">
        <v>83</v>
      </c>
      <c r="B14" s="3" t="s">
        <v>98</v>
      </c>
      <c r="C14" s="60"/>
      <c r="D14" s="60"/>
      <c r="E14" s="60"/>
      <c r="F14" s="46"/>
    </row>
    <row r="15" spans="1:10" ht="31.5">
      <c r="A15" s="46" t="s">
        <v>84</v>
      </c>
      <c r="B15" s="3" t="s">
        <v>99</v>
      </c>
      <c r="C15" s="60">
        <v>0</v>
      </c>
      <c r="D15" s="60">
        <v>0</v>
      </c>
      <c r="E15" s="60">
        <v>0</v>
      </c>
      <c r="F15" s="24">
        <f t="shared" si="0"/>
        <v>0</v>
      </c>
    </row>
    <row r="16" spans="1:10">
      <c r="A16" s="46" t="s">
        <v>123</v>
      </c>
      <c r="B16" s="3" t="s">
        <v>114</v>
      </c>
      <c r="C16" s="60">
        <v>0</v>
      </c>
      <c r="D16" s="60">
        <v>0</v>
      </c>
      <c r="E16" s="60">
        <v>0</v>
      </c>
      <c r="F16" s="24">
        <f t="shared" si="0"/>
        <v>0</v>
      </c>
      <c r="G16" s="32"/>
      <c r="H16" s="32"/>
      <c r="I16" s="32"/>
    </row>
    <row r="17" spans="1:9">
      <c r="A17" s="46" t="s">
        <v>57</v>
      </c>
      <c r="B17" s="3" t="s">
        <v>182</v>
      </c>
      <c r="C17" s="60">
        <f>C18</f>
        <v>3.2240000000000002</v>
      </c>
      <c r="D17" s="60">
        <f>D18</f>
        <v>3.38</v>
      </c>
      <c r="E17" s="60">
        <f>E18</f>
        <v>3.52</v>
      </c>
      <c r="F17" s="24">
        <f t="shared" si="0"/>
        <v>10.124000000000001</v>
      </c>
      <c r="G17" s="32"/>
      <c r="H17" s="32"/>
      <c r="I17" s="32"/>
    </row>
    <row r="18" spans="1:9">
      <c r="A18" s="46" t="s">
        <v>115</v>
      </c>
      <c r="B18" s="3" t="s">
        <v>175</v>
      </c>
      <c r="C18" s="60">
        <v>3.2240000000000002</v>
      </c>
      <c r="D18" s="60">
        <v>3.38</v>
      </c>
      <c r="E18" s="60">
        <v>3.52</v>
      </c>
      <c r="F18" s="24">
        <f t="shared" si="0"/>
        <v>10.124000000000001</v>
      </c>
      <c r="G18" s="32"/>
      <c r="H18" s="32"/>
      <c r="I18" s="32"/>
    </row>
    <row r="19" spans="1:9">
      <c r="A19" s="46" t="s">
        <v>116</v>
      </c>
      <c r="B19" s="3" t="s">
        <v>118</v>
      </c>
      <c r="C19" s="60"/>
      <c r="D19" s="60"/>
      <c r="E19" s="60"/>
      <c r="F19" s="46"/>
    </row>
    <row r="20" spans="1:9">
      <c r="A20" s="46" t="s">
        <v>117</v>
      </c>
      <c r="B20" s="3" t="s">
        <v>119</v>
      </c>
      <c r="C20" s="60"/>
      <c r="D20" s="60"/>
      <c r="E20" s="60"/>
      <c r="F20" s="46"/>
    </row>
    <row r="21" spans="1:9">
      <c r="A21" s="46" t="s">
        <v>65</v>
      </c>
      <c r="B21" s="3" t="s">
        <v>70</v>
      </c>
      <c r="C21" s="60">
        <f>(C18+C11)*1.18-(C18+C11)</f>
        <v>1.551779999999999</v>
      </c>
      <c r="D21" s="60">
        <f>(D18+D11)*1.18-(D18+D11)</f>
        <v>1.722059999999999</v>
      </c>
      <c r="E21" s="60">
        <f>(E18+E11)*1.18-(E18+E11)</f>
        <v>1.8226800000000001</v>
      </c>
      <c r="F21" s="24">
        <f>C21+D21+E21</f>
        <v>5.0965199999999982</v>
      </c>
    </row>
    <row r="22" spans="1:9">
      <c r="A22" s="46" t="s">
        <v>71</v>
      </c>
      <c r="B22" s="3" t="s">
        <v>72</v>
      </c>
      <c r="C22" s="60">
        <v>0</v>
      </c>
      <c r="D22" s="60">
        <v>0</v>
      </c>
      <c r="E22" s="60">
        <v>0</v>
      </c>
      <c r="F22" s="24">
        <f>C22+D22+E22</f>
        <v>0</v>
      </c>
    </row>
    <row r="23" spans="1:9">
      <c r="A23" s="46" t="s">
        <v>73</v>
      </c>
      <c r="B23" s="3" t="s">
        <v>100</v>
      </c>
      <c r="C23" s="60"/>
      <c r="D23" s="60"/>
      <c r="E23" s="60"/>
      <c r="F23" s="46"/>
    </row>
    <row r="24" spans="1:9">
      <c r="A24" s="46" t="s">
        <v>110</v>
      </c>
      <c r="B24" s="3" t="s">
        <v>122</v>
      </c>
      <c r="C24" s="60"/>
      <c r="D24" s="60"/>
      <c r="E24" s="60"/>
      <c r="F24" s="46"/>
    </row>
    <row r="25" spans="1:9">
      <c r="A25" s="46" t="s">
        <v>58</v>
      </c>
      <c r="B25" s="3" t="s">
        <v>101</v>
      </c>
      <c r="C25" s="60">
        <v>0</v>
      </c>
      <c r="D25" s="60">
        <v>0</v>
      </c>
      <c r="E25" s="60">
        <v>0</v>
      </c>
      <c r="F25" s="24">
        <f>C25+D25+E25</f>
        <v>0</v>
      </c>
    </row>
    <row r="26" spans="1:9">
      <c r="A26" s="46" t="s">
        <v>59</v>
      </c>
      <c r="B26" s="3" t="s">
        <v>104</v>
      </c>
      <c r="C26" s="60"/>
      <c r="D26" s="60"/>
      <c r="E26" s="60"/>
      <c r="F26" s="46"/>
    </row>
    <row r="27" spans="1:9">
      <c r="A27" s="46" t="s">
        <v>60</v>
      </c>
      <c r="B27" s="3" t="s">
        <v>102</v>
      </c>
      <c r="C27" s="60"/>
      <c r="D27" s="60"/>
      <c r="E27" s="60"/>
      <c r="F27" s="46"/>
    </row>
    <row r="28" spans="1:9">
      <c r="A28" s="61" t="s">
        <v>61</v>
      </c>
      <c r="B28" s="3" t="s">
        <v>103</v>
      </c>
      <c r="C28" s="60"/>
      <c r="D28" s="60"/>
      <c r="E28" s="60"/>
      <c r="F28" s="46"/>
    </row>
    <row r="29" spans="1:9">
      <c r="A29" s="61" t="s">
        <v>62</v>
      </c>
      <c r="B29" s="3" t="s">
        <v>74</v>
      </c>
      <c r="C29" s="60"/>
      <c r="D29" s="60"/>
      <c r="E29" s="60"/>
      <c r="F29" s="46"/>
    </row>
    <row r="30" spans="1:9">
      <c r="A30" s="46" t="s">
        <v>86</v>
      </c>
      <c r="B30" s="3" t="s">
        <v>81</v>
      </c>
      <c r="C30" s="60"/>
      <c r="D30" s="60"/>
      <c r="E30" s="60"/>
      <c r="F30" s="46"/>
    </row>
    <row r="31" spans="1:9">
      <c r="A31" s="46" t="s">
        <v>95</v>
      </c>
      <c r="B31" s="3" t="s">
        <v>121</v>
      </c>
      <c r="C31" s="60"/>
      <c r="D31" s="60"/>
      <c r="E31" s="60"/>
      <c r="F31" s="46"/>
    </row>
    <row r="32" spans="1:9">
      <c r="A32" s="46" t="s">
        <v>120</v>
      </c>
      <c r="B32" s="3" t="s">
        <v>75</v>
      </c>
      <c r="C32" s="60"/>
      <c r="D32" s="60"/>
      <c r="E32" s="60"/>
      <c r="F32" s="46"/>
    </row>
    <row r="33" spans="1:9" ht="16.5" customHeight="1">
      <c r="A33" s="44"/>
      <c r="B33" s="59" t="s">
        <v>183</v>
      </c>
      <c r="C33" s="62">
        <f>C9</f>
        <v>10.172779999999999</v>
      </c>
      <c r="D33" s="62">
        <f>D9</f>
        <v>11.289059999999999</v>
      </c>
      <c r="E33" s="62">
        <f>E9</f>
        <v>11.94868</v>
      </c>
      <c r="F33" s="62">
        <f>C33+D33+E33</f>
        <v>33.410519999999998</v>
      </c>
      <c r="G33" s="32"/>
      <c r="H33" s="32"/>
      <c r="I33" s="32"/>
    </row>
    <row r="34" spans="1:9" ht="16.5" customHeight="1">
      <c r="A34" s="46"/>
      <c r="B34" s="3" t="s">
        <v>111</v>
      </c>
      <c r="C34" s="46"/>
      <c r="D34" s="46"/>
      <c r="E34" s="46"/>
      <c r="F34" s="46"/>
    </row>
    <row r="35" spans="1:9" ht="16.5" customHeight="1">
      <c r="A35" s="46"/>
      <c r="B35" s="3" t="s">
        <v>112</v>
      </c>
      <c r="C35" s="46"/>
      <c r="D35" s="46"/>
      <c r="E35" s="46"/>
      <c r="F35" s="46"/>
    </row>
    <row r="36" spans="1:9" ht="16.5" customHeight="1">
      <c r="A36" s="46"/>
      <c r="B36" s="3" t="s">
        <v>113</v>
      </c>
      <c r="C36" s="46"/>
      <c r="D36" s="46"/>
      <c r="E36" s="46"/>
      <c r="F36" s="46"/>
    </row>
    <row r="37" spans="1:9">
      <c r="A37" s="13"/>
      <c r="B37" s="15"/>
      <c r="C37" s="13"/>
      <c r="D37" s="13"/>
      <c r="E37" s="13"/>
      <c r="F37" s="13"/>
    </row>
    <row r="38" spans="1:9">
      <c r="A38" s="13"/>
      <c r="B38" s="15"/>
      <c r="C38" s="13"/>
      <c r="D38" s="13"/>
      <c r="E38" s="13"/>
      <c r="F38" s="13"/>
    </row>
    <row r="39" spans="1:9">
      <c r="A39" s="13"/>
      <c r="B39" s="15"/>
      <c r="C39" s="13"/>
      <c r="D39" s="13"/>
      <c r="E39" s="13"/>
      <c r="F39" s="13"/>
    </row>
    <row r="40" spans="1:9" ht="30.6" customHeight="1">
      <c r="A40" s="165"/>
      <c r="B40" s="165"/>
      <c r="C40" s="165"/>
      <c r="D40" s="165"/>
      <c r="E40" s="165"/>
      <c r="F40" s="165"/>
    </row>
    <row r="41" spans="1:9" ht="30.6" customHeight="1">
      <c r="A41" s="165"/>
      <c r="B41" s="165"/>
      <c r="C41" s="165"/>
      <c r="D41" s="165"/>
      <c r="E41" s="165"/>
      <c r="F41" s="165"/>
    </row>
    <row r="42" spans="1:9">
      <c r="A42" s="5"/>
      <c r="B42" s="4"/>
      <c r="E42" s="7"/>
    </row>
    <row r="43" spans="1:9">
      <c r="A43" s="5"/>
    </row>
    <row r="44" spans="1:9">
      <c r="A44" s="5"/>
    </row>
    <row r="45" spans="1:9">
      <c r="A45" s="12"/>
      <c r="B45" s="12"/>
      <c r="C45" s="12"/>
      <c r="D45" s="12"/>
      <c r="E45" s="12"/>
      <c r="F45" s="12"/>
    </row>
    <row r="46" spans="1:9">
      <c r="A46" s="5"/>
    </row>
    <row r="47" spans="1:9">
      <c r="A47" s="8"/>
      <c r="C47" s="10"/>
      <c r="D47" s="10"/>
      <c r="F47" s="9"/>
    </row>
    <row r="48" spans="1:9">
      <c r="C48" s="11"/>
      <c r="D48" s="11"/>
    </row>
    <row r="49" spans="1:4">
      <c r="A49" s="7"/>
      <c r="D49" s="6"/>
    </row>
  </sheetData>
  <mergeCells count="5">
    <mergeCell ref="B1:F3"/>
    <mergeCell ref="A40:F40"/>
    <mergeCell ref="A6:F6"/>
    <mergeCell ref="A41:F41"/>
    <mergeCell ref="D7:F7"/>
  </mergeCells>
  <phoneticPr fontId="3" type="noConversion"/>
  <pageMargins left="0.43307086614173229" right="0.27559055118110237" top="0.39370078740157483" bottom="0.39370078740157483" header="0" footer="0"/>
  <pageSetup paperSize="9" scale="103" orientation="portrait" r:id="rId1"/>
  <headerFooter alignWithMargins="0"/>
  <rowBreaks count="1" manualBreakCount="1">
    <brk id="42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P53"/>
  <sheetViews>
    <sheetView workbookViewId="0">
      <pane xSplit="3" ySplit="9" topLeftCell="H10" activePane="bottomRight" state="frozen"/>
      <selection pane="topRight" activeCell="D1" sqref="D1"/>
      <selection pane="bottomLeft" activeCell="A10" sqref="A10"/>
      <selection pane="bottomRight" activeCell="A5" sqref="A5:P5"/>
    </sheetView>
  </sheetViews>
  <sheetFormatPr defaultRowHeight="15.75"/>
  <cols>
    <col min="2" max="2" width="36.25" customWidth="1"/>
  </cols>
  <sheetData>
    <row r="1" spans="1:16">
      <c r="A1" s="6"/>
      <c r="B1" s="1"/>
      <c r="C1" s="1"/>
      <c r="D1" s="134"/>
      <c r="E1" s="32"/>
      <c r="F1" s="134"/>
      <c r="G1" s="135"/>
      <c r="H1" s="162" t="s">
        <v>262</v>
      </c>
      <c r="I1" s="162"/>
      <c r="J1" s="162"/>
      <c r="K1" s="162"/>
      <c r="L1" s="162"/>
      <c r="M1" s="162"/>
      <c r="N1" s="162"/>
      <c r="O1" s="162"/>
      <c r="P1" s="162"/>
    </row>
    <row r="2" spans="1:16">
      <c r="A2" s="6"/>
      <c r="B2" s="1"/>
      <c r="C2" s="1"/>
      <c r="D2" s="134"/>
      <c r="E2" s="32"/>
      <c r="F2" s="134"/>
      <c r="G2" s="19"/>
      <c r="H2" s="162"/>
      <c r="I2" s="162"/>
      <c r="J2" s="162"/>
      <c r="K2" s="162"/>
      <c r="L2" s="162"/>
      <c r="M2" s="162"/>
      <c r="N2" s="162"/>
      <c r="O2" s="162"/>
      <c r="P2" s="162"/>
    </row>
    <row r="3" spans="1:16" ht="33.75" customHeight="1">
      <c r="A3" s="6"/>
      <c r="B3" s="1"/>
      <c r="C3" s="1"/>
      <c r="D3" s="134"/>
      <c r="E3" s="32"/>
      <c r="F3" s="134"/>
      <c r="G3" s="136"/>
      <c r="H3" s="162"/>
      <c r="I3" s="162"/>
      <c r="J3" s="162"/>
      <c r="K3" s="162"/>
      <c r="L3" s="162"/>
      <c r="M3" s="162"/>
      <c r="N3" s="162"/>
      <c r="O3" s="162"/>
      <c r="P3" s="162"/>
    </row>
    <row r="4" spans="1:16">
      <c r="A4" s="6"/>
      <c r="B4" s="1"/>
      <c r="C4" s="1"/>
      <c r="D4" s="134"/>
      <c r="E4" s="32"/>
      <c r="F4" s="134"/>
      <c r="G4" s="135"/>
      <c r="H4" s="137"/>
      <c r="I4" s="135"/>
      <c r="J4" s="137"/>
      <c r="K4" s="135"/>
      <c r="L4" s="137"/>
      <c r="M4" s="2"/>
      <c r="N4" s="137"/>
      <c r="O4" s="2"/>
      <c r="P4" s="137"/>
    </row>
    <row r="5" spans="1:16">
      <c r="A5" s="164" t="s">
        <v>185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>
      <c r="A6" s="7"/>
      <c r="B6" s="1"/>
      <c r="C6" s="1"/>
      <c r="D6" s="134"/>
      <c r="E6" s="32"/>
      <c r="F6" s="134"/>
      <c r="G6" s="32"/>
      <c r="H6" s="134"/>
      <c r="I6" s="32"/>
      <c r="J6" s="134"/>
      <c r="K6" s="32"/>
      <c r="L6" s="134"/>
      <c r="M6" s="1"/>
      <c r="N6" s="134"/>
      <c r="O6" s="1"/>
      <c r="P6" s="134"/>
    </row>
    <row r="7" spans="1:16">
      <c r="A7" s="169" t="s">
        <v>54</v>
      </c>
      <c r="B7" s="169" t="s">
        <v>87</v>
      </c>
      <c r="C7" s="170" t="s">
        <v>186</v>
      </c>
      <c r="D7" s="170"/>
      <c r="E7" s="170"/>
      <c r="F7" s="170"/>
      <c r="G7" s="170"/>
      <c r="H7" s="170"/>
      <c r="I7" s="170"/>
      <c r="J7" s="170"/>
      <c r="K7" s="170"/>
      <c r="L7" s="170"/>
      <c r="M7" s="170" t="s">
        <v>187</v>
      </c>
      <c r="N7" s="170"/>
      <c r="O7" s="170" t="s">
        <v>188</v>
      </c>
      <c r="P7" s="170"/>
    </row>
    <row r="8" spans="1:16">
      <c r="A8" s="169"/>
      <c r="B8" s="169"/>
      <c r="C8" s="171" t="s">
        <v>0</v>
      </c>
      <c r="D8" s="171"/>
      <c r="E8" s="168" t="s">
        <v>20</v>
      </c>
      <c r="F8" s="168"/>
      <c r="G8" s="168" t="s">
        <v>21</v>
      </c>
      <c r="H8" s="168"/>
      <c r="I8" s="168" t="s">
        <v>22</v>
      </c>
      <c r="J8" s="168"/>
      <c r="K8" s="168" t="s">
        <v>23</v>
      </c>
      <c r="L8" s="168"/>
      <c r="M8" s="170"/>
      <c r="N8" s="170"/>
      <c r="O8" s="170"/>
      <c r="P8" s="170"/>
    </row>
    <row r="9" spans="1:16" ht="31.5">
      <c r="A9" s="169"/>
      <c r="B9" s="169"/>
      <c r="C9" s="48" t="s">
        <v>189</v>
      </c>
      <c r="D9" s="24" t="s">
        <v>88</v>
      </c>
      <c r="E9" s="138" t="s">
        <v>189</v>
      </c>
      <c r="F9" s="24" t="s">
        <v>259</v>
      </c>
      <c r="G9" s="138" t="s">
        <v>189</v>
      </c>
      <c r="H9" s="24" t="s">
        <v>259</v>
      </c>
      <c r="I9" s="138" t="s">
        <v>189</v>
      </c>
      <c r="J9" s="24" t="s">
        <v>259</v>
      </c>
      <c r="K9" s="138" t="s">
        <v>189</v>
      </c>
      <c r="L9" s="24" t="s">
        <v>259</v>
      </c>
      <c r="M9" s="48" t="s">
        <v>189</v>
      </c>
      <c r="N9" s="24" t="s">
        <v>259</v>
      </c>
      <c r="O9" s="48" t="s">
        <v>189</v>
      </c>
      <c r="P9" s="24" t="s">
        <v>259</v>
      </c>
    </row>
    <row r="10" spans="1:16">
      <c r="A10" s="44"/>
      <c r="B10" s="44" t="s">
        <v>190</v>
      </c>
      <c r="C10" s="139">
        <f t="shared" ref="C10:O10" si="0">SUM(C12:C53)</f>
        <v>38</v>
      </c>
      <c r="D10" s="140">
        <f>SUM(D12:D53)</f>
        <v>8.2088570000000001</v>
      </c>
      <c r="E10" s="139">
        <f t="shared" si="0"/>
        <v>13</v>
      </c>
      <c r="F10" s="23">
        <f t="shared" si="0"/>
        <v>1.2784900000000001</v>
      </c>
      <c r="G10" s="139">
        <f t="shared" si="0"/>
        <v>10</v>
      </c>
      <c r="H10" s="23">
        <f t="shared" si="0"/>
        <v>2.8697600000000003</v>
      </c>
      <c r="I10" s="139">
        <f t="shared" si="0"/>
        <v>6</v>
      </c>
      <c r="J10" s="23">
        <f t="shared" si="0"/>
        <v>3.19</v>
      </c>
      <c r="K10" s="139">
        <f t="shared" si="0"/>
        <v>9</v>
      </c>
      <c r="L10" s="23">
        <f t="shared" si="0"/>
        <v>0.87060700000000002</v>
      </c>
      <c r="M10" s="139">
        <f t="shared" si="0"/>
        <v>46</v>
      </c>
      <c r="N10" s="140">
        <v>10.635</v>
      </c>
      <c r="O10" s="139">
        <f t="shared" si="0"/>
        <v>43</v>
      </c>
      <c r="P10" s="23">
        <f>SUM(P12:P53)</f>
        <v>11.949</v>
      </c>
    </row>
    <row r="11" spans="1:16" ht="31.5">
      <c r="A11" s="44">
        <v>1</v>
      </c>
      <c r="B11" s="52" t="s">
        <v>33</v>
      </c>
      <c r="C11" s="117"/>
      <c r="D11" s="23"/>
      <c r="E11" s="141"/>
      <c r="F11" s="142"/>
      <c r="G11" s="141"/>
      <c r="H11" s="142"/>
      <c r="I11" s="141"/>
      <c r="J11" s="142"/>
      <c r="K11" s="141"/>
      <c r="L11" s="142"/>
      <c r="M11" s="117"/>
      <c r="N11" s="142"/>
      <c r="O11" s="117"/>
      <c r="P11" s="142"/>
    </row>
    <row r="12" spans="1:16">
      <c r="A12" s="143" t="s">
        <v>191</v>
      </c>
      <c r="B12" s="144" t="s">
        <v>192</v>
      </c>
      <c r="C12" s="117">
        <f>E12+G12+I12+K12</f>
        <v>3</v>
      </c>
      <c r="D12" s="24">
        <v>0.47581599999999996</v>
      </c>
      <c r="E12" s="141">
        <v>3</v>
      </c>
      <c r="F12" s="142">
        <f>D12</f>
        <v>0.47581599999999996</v>
      </c>
      <c r="G12" s="141"/>
      <c r="H12" s="142"/>
      <c r="I12" s="141"/>
      <c r="J12" s="142"/>
      <c r="K12" s="141"/>
      <c r="L12" s="142"/>
      <c r="M12" s="117"/>
      <c r="N12" s="142"/>
      <c r="O12" s="117"/>
      <c r="P12" s="142"/>
    </row>
    <row r="13" spans="1:16" ht="31.5">
      <c r="A13" s="145">
        <v>2</v>
      </c>
      <c r="B13" s="51" t="s">
        <v>11</v>
      </c>
      <c r="C13" s="117"/>
      <c r="D13" s="24"/>
      <c r="E13" s="141"/>
      <c r="F13" s="142"/>
      <c r="G13" s="141"/>
      <c r="H13" s="142"/>
      <c r="I13" s="141"/>
      <c r="J13" s="142"/>
      <c r="K13" s="141"/>
      <c r="L13" s="142"/>
      <c r="M13" s="117"/>
      <c r="N13" s="142"/>
      <c r="O13" s="117"/>
      <c r="P13" s="142"/>
    </row>
    <row r="14" spans="1:16" ht="31.5">
      <c r="A14" s="143" t="s">
        <v>193</v>
      </c>
      <c r="B14" s="144" t="s">
        <v>194</v>
      </c>
      <c r="C14" s="117">
        <f t="shared" ref="C14:C26" si="1">E14+G14+I14+K14</f>
        <v>3</v>
      </c>
      <c r="D14" s="24">
        <v>0.13600000000000001</v>
      </c>
      <c r="E14" s="141"/>
      <c r="F14" s="142"/>
      <c r="G14" s="141"/>
      <c r="H14" s="142"/>
      <c r="I14" s="141"/>
      <c r="J14" s="142"/>
      <c r="K14" s="141">
        <v>3</v>
      </c>
      <c r="L14" s="142">
        <f>D14</f>
        <v>0.13600000000000001</v>
      </c>
      <c r="M14" s="117"/>
      <c r="N14" s="142"/>
      <c r="O14" s="117"/>
      <c r="P14" s="142"/>
    </row>
    <row r="15" spans="1:16">
      <c r="A15" s="46" t="s">
        <v>195</v>
      </c>
      <c r="B15" s="20" t="s">
        <v>196</v>
      </c>
      <c r="C15" s="117">
        <f t="shared" si="1"/>
        <v>4</v>
      </c>
      <c r="D15" s="24">
        <v>0.5</v>
      </c>
      <c r="E15" s="141"/>
      <c r="F15" s="142"/>
      <c r="G15" s="141"/>
      <c r="H15" s="142"/>
      <c r="I15" s="141"/>
      <c r="J15" s="142"/>
      <c r="K15" s="141">
        <v>4</v>
      </c>
      <c r="L15" s="142">
        <f>D15</f>
        <v>0.5</v>
      </c>
      <c r="M15" s="117"/>
      <c r="N15" s="142"/>
      <c r="O15" s="117"/>
      <c r="P15" s="142"/>
    </row>
    <row r="16" spans="1:16" ht="31.5">
      <c r="A16" s="46" t="s">
        <v>197</v>
      </c>
      <c r="B16" s="20" t="s">
        <v>198</v>
      </c>
      <c r="C16" s="117">
        <f t="shared" si="1"/>
        <v>10</v>
      </c>
      <c r="D16" s="24">
        <v>2.8697600000000003</v>
      </c>
      <c r="E16" s="141"/>
      <c r="F16" s="142"/>
      <c r="G16" s="141">
        <v>10</v>
      </c>
      <c r="H16" s="142">
        <f>D16</f>
        <v>2.8697600000000003</v>
      </c>
      <c r="I16" s="141"/>
      <c r="J16" s="142"/>
      <c r="K16" s="141"/>
      <c r="L16" s="142"/>
      <c r="M16" s="117"/>
      <c r="N16" s="142"/>
      <c r="O16" s="117"/>
      <c r="P16" s="142"/>
    </row>
    <row r="17" spans="1:16">
      <c r="A17" s="46" t="s">
        <v>199</v>
      </c>
      <c r="B17" s="20" t="s">
        <v>200</v>
      </c>
      <c r="C17" s="117">
        <f t="shared" si="1"/>
        <v>6</v>
      </c>
      <c r="D17" s="24">
        <v>3.19</v>
      </c>
      <c r="E17" s="141"/>
      <c r="F17" s="142"/>
      <c r="G17" s="141"/>
      <c r="H17" s="142"/>
      <c r="I17" s="141">
        <v>6</v>
      </c>
      <c r="J17" s="142">
        <f>D17</f>
        <v>3.19</v>
      </c>
      <c r="K17" s="141"/>
      <c r="L17" s="142"/>
      <c r="M17" s="117"/>
      <c r="N17" s="142"/>
      <c r="O17" s="117"/>
      <c r="P17" s="142"/>
    </row>
    <row r="18" spans="1:16" ht="31.5">
      <c r="A18" s="46" t="s">
        <v>201</v>
      </c>
      <c r="B18" s="20" t="s">
        <v>202</v>
      </c>
      <c r="C18" s="117">
        <f t="shared" si="1"/>
        <v>2</v>
      </c>
      <c r="D18" s="24">
        <v>0.23460700000000001</v>
      </c>
      <c r="E18" s="141"/>
      <c r="F18" s="142"/>
      <c r="G18" s="146"/>
      <c r="H18" s="142"/>
      <c r="I18" s="141"/>
      <c r="J18" s="142"/>
      <c r="K18" s="141">
        <v>2</v>
      </c>
      <c r="L18" s="142">
        <f>D18</f>
        <v>0.23460700000000001</v>
      </c>
      <c r="M18" s="117"/>
      <c r="N18" s="142"/>
      <c r="O18" s="117"/>
      <c r="P18" s="142"/>
    </row>
    <row r="19" spans="1:16" ht="31.5">
      <c r="A19" s="46" t="s">
        <v>203</v>
      </c>
      <c r="B19" s="20" t="s">
        <v>204</v>
      </c>
      <c r="C19" s="117">
        <f t="shared" si="1"/>
        <v>6</v>
      </c>
      <c r="D19" s="24">
        <v>0.107</v>
      </c>
      <c r="E19" s="141">
        <v>6</v>
      </c>
      <c r="F19" s="142">
        <f>D19</f>
        <v>0.107</v>
      </c>
      <c r="G19" s="146"/>
      <c r="H19" s="142"/>
      <c r="I19" s="141"/>
      <c r="J19" s="142"/>
      <c r="K19" s="141"/>
      <c r="L19" s="142"/>
      <c r="M19" s="117"/>
      <c r="N19" s="142"/>
      <c r="O19" s="117"/>
      <c r="P19" s="142"/>
    </row>
    <row r="20" spans="1:16" ht="31.5">
      <c r="A20" s="46" t="s">
        <v>205</v>
      </c>
      <c r="B20" s="20" t="s">
        <v>206</v>
      </c>
      <c r="C20" s="117">
        <f t="shared" si="1"/>
        <v>2</v>
      </c>
      <c r="D20" s="24">
        <v>0.29167399999999999</v>
      </c>
      <c r="E20" s="141">
        <v>2</v>
      </c>
      <c r="F20" s="142">
        <f>D20</f>
        <v>0.29167399999999999</v>
      </c>
      <c r="G20" s="146"/>
      <c r="H20" s="142"/>
      <c r="I20" s="141"/>
      <c r="J20" s="142"/>
      <c r="K20" s="141"/>
      <c r="L20" s="142"/>
      <c r="M20" s="117"/>
      <c r="N20" s="142"/>
      <c r="O20" s="117"/>
      <c r="P20" s="142"/>
    </row>
    <row r="21" spans="1:16" ht="47.25">
      <c r="A21" s="46" t="s">
        <v>207</v>
      </c>
      <c r="B21" s="20" t="s">
        <v>26</v>
      </c>
      <c r="C21" s="117">
        <f t="shared" si="1"/>
        <v>1</v>
      </c>
      <c r="D21" s="24">
        <v>0.187</v>
      </c>
      <c r="E21" s="141">
        <v>1</v>
      </c>
      <c r="F21" s="142">
        <f>D21</f>
        <v>0.187</v>
      </c>
      <c r="G21" s="146"/>
      <c r="H21" s="142"/>
      <c r="I21" s="141"/>
      <c r="J21" s="142"/>
      <c r="K21" s="141"/>
      <c r="L21" s="142"/>
      <c r="M21" s="117"/>
      <c r="N21" s="142"/>
      <c r="O21" s="117"/>
      <c r="P21" s="142"/>
    </row>
    <row r="22" spans="1:16" ht="31.5">
      <c r="A22" s="46" t="s">
        <v>208</v>
      </c>
      <c r="B22" s="20" t="s">
        <v>27</v>
      </c>
      <c r="C22" s="117">
        <f t="shared" si="1"/>
        <v>1</v>
      </c>
      <c r="D22" s="24">
        <v>0.217</v>
      </c>
      <c r="E22" s="141">
        <v>1</v>
      </c>
      <c r="F22" s="142">
        <f>D22</f>
        <v>0.217</v>
      </c>
      <c r="G22" s="146"/>
      <c r="H22" s="142"/>
      <c r="I22" s="146"/>
      <c r="J22" s="142"/>
      <c r="K22" s="141"/>
      <c r="L22" s="142"/>
      <c r="M22" s="117"/>
      <c r="N22" s="142"/>
      <c r="O22" s="117"/>
      <c r="P22" s="142"/>
    </row>
    <row r="23" spans="1:16">
      <c r="A23" s="147" t="s">
        <v>209</v>
      </c>
      <c r="B23" s="49" t="s">
        <v>210</v>
      </c>
      <c r="C23" s="117"/>
      <c r="D23" s="142"/>
      <c r="E23" s="146"/>
      <c r="F23" s="142"/>
      <c r="G23" s="146"/>
      <c r="H23" s="142"/>
      <c r="I23" s="146"/>
      <c r="J23" s="142"/>
      <c r="K23" s="141"/>
      <c r="L23" s="142"/>
      <c r="M23" s="33"/>
      <c r="N23" s="142"/>
      <c r="O23" s="117"/>
      <c r="P23" s="142"/>
    </row>
    <row r="24" spans="1:16" ht="31.5">
      <c r="A24" s="148" t="s">
        <v>211</v>
      </c>
      <c r="B24" s="50" t="s">
        <v>212</v>
      </c>
      <c r="C24" s="117">
        <f t="shared" si="1"/>
        <v>0</v>
      </c>
      <c r="D24" s="142"/>
      <c r="E24" s="146"/>
      <c r="F24" s="142"/>
      <c r="G24" s="146"/>
      <c r="H24" s="142"/>
      <c r="I24" s="146"/>
      <c r="J24" s="142"/>
      <c r="K24" s="141"/>
      <c r="L24" s="142"/>
      <c r="M24" s="117">
        <v>12</v>
      </c>
      <c r="N24" s="149">
        <v>0.24199999999999999</v>
      </c>
      <c r="O24" s="117"/>
      <c r="P24" s="142"/>
    </row>
    <row r="25" spans="1:16">
      <c r="A25" s="147" t="s">
        <v>213</v>
      </c>
      <c r="B25" s="49" t="s">
        <v>154</v>
      </c>
      <c r="C25" s="117"/>
      <c r="D25" s="142"/>
      <c r="E25" s="146"/>
      <c r="F25" s="142"/>
      <c r="G25" s="146"/>
      <c r="H25" s="142"/>
      <c r="I25" s="146"/>
      <c r="J25" s="142"/>
      <c r="K25" s="141"/>
      <c r="L25" s="142"/>
      <c r="M25" s="117"/>
      <c r="N25" s="149"/>
      <c r="O25" s="117"/>
      <c r="P25" s="142"/>
    </row>
    <row r="26" spans="1:16" ht="31.5">
      <c r="A26" s="148" t="s">
        <v>214</v>
      </c>
      <c r="B26" s="50" t="s">
        <v>215</v>
      </c>
      <c r="C26" s="117">
        <f t="shared" si="1"/>
        <v>0</v>
      </c>
      <c r="D26" s="142"/>
      <c r="E26" s="146"/>
      <c r="F26" s="142"/>
      <c r="G26" s="146"/>
      <c r="H26" s="142"/>
      <c r="I26" s="146"/>
      <c r="J26" s="142"/>
      <c r="K26" s="141"/>
      <c r="L26" s="142"/>
      <c r="M26" s="117">
        <v>1</v>
      </c>
      <c r="N26" s="149">
        <v>0.157</v>
      </c>
      <c r="O26" s="117"/>
      <c r="P26" s="142"/>
    </row>
    <row r="27" spans="1:16" ht="31.5">
      <c r="A27" s="150" t="s">
        <v>216</v>
      </c>
      <c r="B27" s="151" t="s">
        <v>4</v>
      </c>
      <c r="C27" s="117"/>
      <c r="D27" s="142"/>
      <c r="E27" s="146"/>
      <c r="F27" s="142"/>
      <c r="G27" s="146"/>
      <c r="H27" s="142"/>
      <c r="I27" s="146"/>
      <c r="J27" s="142"/>
      <c r="K27" s="141"/>
      <c r="L27" s="142"/>
      <c r="M27" s="117"/>
      <c r="N27" s="149"/>
      <c r="O27" s="117"/>
      <c r="P27" s="142"/>
    </row>
    <row r="28" spans="1:16">
      <c r="A28" s="148" t="s">
        <v>217</v>
      </c>
      <c r="B28" s="50" t="s">
        <v>218</v>
      </c>
      <c r="C28" s="117"/>
      <c r="D28" s="142"/>
      <c r="E28" s="146"/>
      <c r="F28" s="142"/>
      <c r="G28" s="146"/>
      <c r="H28" s="142"/>
      <c r="I28" s="146"/>
      <c r="J28" s="142"/>
      <c r="K28" s="141"/>
      <c r="L28" s="142"/>
      <c r="M28" s="117">
        <v>1</v>
      </c>
      <c r="N28" s="149">
        <v>0.19900000000000001</v>
      </c>
      <c r="O28" s="117"/>
      <c r="P28" s="142"/>
    </row>
    <row r="29" spans="1:16">
      <c r="A29" s="150" t="s">
        <v>219</v>
      </c>
      <c r="B29" s="151" t="s">
        <v>153</v>
      </c>
      <c r="C29" s="117"/>
      <c r="D29" s="142"/>
      <c r="E29" s="146"/>
      <c r="F29" s="142"/>
      <c r="G29" s="146"/>
      <c r="H29" s="142"/>
      <c r="I29" s="146"/>
      <c r="J29" s="142"/>
      <c r="K29" s="141"/>
      <c r="L29" s="142"/>
      <c r="M29" s="117"/>
      <c r="N29" s="149"/>
      <c r="O29" s="117"/>
      <c r="P29" s="142"/>
    </row>
    <row r="30" spans="1:16">
      <c r="A30" s="148" t="s">
        <v>220</v>
      </c>
      <c r="B30" s="50" t="s">
        <v>221</v>
      </c>
      <c r="C30" s="117"/>
      <c r="D30" s="142"/>
      <c r="E30" s="146"/>
      <c r="F30" s="142"/>
      <c r="G30" s="146"/>
      <c r="H30" s="142"/>
      <c r="I30" s="146"/>
      <c r="J30" s="142"/>
      <c r="K30" s="141"/>
      <c r="L30" s="142"/>
      <c r="M30" s="117">
        <v>4</v>
      </c>
      <c r="N30" s="149">
        <v>0.28699999999999998</v>
      </c>
      <c r="O30" s="117"/>
      <c r="P30" s="142"/>
    </row>
    <row r="31" spans="1:16">
      <c r="A31" s="152" t="s">
        <v>222</v>
      </c>
      <c r="B31" s="153" t="s">
        <v>223</v>
      </c>
      <c r="C31" s="117">
        <f>E31+G31+I31+K31</f>
        <v>0</v>
      </c>
      <c r="D31" s="142"/>
      <c r="E31" s="146"/>
      <c r="F31" s="142"/>
      <c r="G31" s="146"/>
      <c r="H31" s="142"/>
      <c r="I31" s="146"/>
      <c r="J31" s="142"/>
      <c r="K31" s="141"/>
      <c r="L31" s="142"/>
      <c r="M31" s="117">
        <v>3</v>
      </c>
      <c r="N31" s="149">
        <v>0.36299999999999999</v>
      </c>
      <c r="O31" s="117"/>
      <c r="P31" s="142"/>
    </row>
    <row r="32" spans="1:16">
      <c r="A32" s="148" t="s">
        <v>224</v>
      </c>
      <c r="B32" s="50" t="s">
        <v>225</v>
      </c>
      <c r="C32" s="117">
        <f>E32+G32+I32+K32</f>
        <v>0</v>
      </c>
      <c r="D32" s="142"/>
      <c r="E32" s="146"/>
      <c r="F32" s="142"/>
      <c r="G32" s="146"/>
      <c r="H32" s="142"/>
      <c r="I32" s="146"/>
      <c r="J32" s="142"/>
      <c r="K32" s="146"/>
      <c r="L32" s="142"/>
      <c r="M32" s="117">
        <v>2</v>
      </c>
      <c r="N32" s="149">
        <v>0.45400000000000001</v>
      </c>
      <c r="O32" s="117"/>
      <c r="P32" s="142"/>
    </row>
    <row r="33" spans="1:16">
      <c r="A33" s="148" t="s">
        <v>226</v>
      </c>
      <c r="B33" s="50" t="s">
        <v>227</v>
      </c>
      <c r="C33" s="117">
        <f>E33+G33+I33+K33</f>
        <v>0</v>
      </c>
      <c r="D33" s="142"/>
      <c r="E33" s="146"/>
      <c r="F33" s="142"/>
      <c r="G33" s="146"/>
      <c r="H33" s="142"/>
      <c r="I33" s="146"/>
      <c r="J33" s="142"/>
      <c r="K33" s="146"/>
      <c r="L33" s="142"/>
      <c r="M33" s="117">
        <v>9</v>
      </c>
      <c r="N33" s="149">
        <v>0.17299999999999999</v>
      </c>
      <c r="O33" s="117"/>
      <c r="P33" s="142"/>
    </row>
    <row r="34" spans="1:16" ht="31.5">
      <c r="A34" s="46" t="s">
        <v>228</v>
      </c>
      <c r="B34" s="20" t="s">
        <v>229</v>
      </c>
      <c r="C34" s="117">
        <f>E34+G34+I34+K34</f>
        <v>0</v>
      </c>
      <c r="D34" s="142"/>
      <c r="E34" s="146"/>
      <c r="F34" s="142"/>
      <c r="G34" s="146"/>
      <c r="H34" s="142"/>
      <c r="I34" s="146"/>
      <c r="J34" s="142"/>
      <c r="K34" s="146"/>
      <c r="L34" s="142"/>
      <c r="M34" s="117">
        <v>1</v>
      </c>
      <c r="N34" s="149">
        <v>0.14899999999999999</v>
      </c>
      <c r="O34" s="117"/>
      <c r="P34" s="142"/>
    </row>
    <row r="35" spans="1:16" ht="31.5">
      <c r="A35" s="150" t="s">
        <v>230</v>
      </c>
      <c r="B35" s="151" t="s">
        <v>231</v>
      </c>
      <c r="C35" s="117"/>
      <c r="D35" s="142"/>
      <c r="E35" s="146"/>
      <c r="F35" s="142"/>
      <c r="G35" s="146"/>
      <c r="H35" s="142"/>
      <c r="I35" s="146"/>
      <c r="J35" s="142"/>
      <c r="K35" s="146"/>
      <c r="L35" s="142"/>
      <c r="M35" s="117"/>
      <c r="N35" s="154"/>
      <c r="O35" s="117"/>
      <c r="P35" s="142"/>
    </row>
    <row r="36" spans="1:16" ht="31.5">
      <c r="A36" s="148" t="s">
        <v>232</v>
      </c>
      <c r="B36" s="50" t="s">
        <v>233</v>
      </c>
      <c r="C36" s="117">
        <f>E36+G36+I36+K36</f>
        <v>0</v>
      </c>
      <c r="D36" s="142"/>
      <c r="E36" s="146"/>
      <c r="F36" s="142"/>
      <c r="G36" s="146"/>
      <c r="H36" s="142"/>
      <c r="I36" s="146"/>
      <c r="J36" s="142"/>
      <c r="K36" s="146"/>
      <c r="L36" s="142"/>
      <c r="M36" s="117">
        <v>2</v>
      </c>
      <c r="N36" s="149">
        <v>1.0980000000000001</v>
      </c>
      <c r="O36" s="117"/>
      <c r="P36" s="142"/>
    </row>
    <row r="37" spans="1:16">
      <c r="A37" s="148" t="s">
        <v>234</v>
      </c>
      <c r="B37" s="50" t="s">
        <v>227</v>
      </c>
      <c r="C37" s="117">
        <f>E37+G37+I37+K37</f>
        <v>0</v>
      </c>
      <c r="D37" s="142"/>
      <c r="E37" s="146"/>
      <c r="F37" s="142"/>
      <c r="G37" s="146"/>
      <c r="H37" s="142"/>
      <c r="I37" s="146"/>
      <c r="J37" s="142"/>
      <c r="K37" s="146"/>
      <c r="L37" s="142"/>
      <c r="M37" s="117">
        <v>9</v>
      </c>
      <c r="N37" s="149">
        <v>0.17299999999999999</v>
      </c>
      <c r="O37" s="117"/>
      <c r="P37" s="142"/>
    </row>
    <row r="38" spans="1:16" ht="31.5">
      <c r="A38" s="150" t="s">
        <v>235</v>
      </c>
      <c r="B38" s="151" t="s">
        <v>152</v>
      </c>
      <c r="C38" s="117"/>
      <c r="D38" s="142"/>
      <c r="E38" s="146"/>
      <c r="F38" s="142"/>
      <c r="G38" s="146"/>
      <c r="H38" s="142"/>
      <c r="I38" s="146"/>
      <c r="J38" s="142"/>
      <c r="K38" s="146"/>
      <c r="L38" s="142"/>
      <c r="M38" s="117"/>
      <c r="N38" s="154"/>
      <c r="O38" s="117"/>
      <c r="P38" s="142"/>
    </row>
    <row r="39" spans="1:16">
      <c r="A39" s="148" t="s">
        <v>236</v>
      </c>
      <c r="B39" s="50" t="s">
        <v>237</v>
      </c>
      <c r="C39" s="117">
        <f>E39+G39+I39+K39</f>
        <v>0</v>
      </c>
      <c r="D39" s="142"/>
      <c r="E39" s="146"/>
      <c r="F39" s="142"/>
      <c r="G39" s="146"/>
      <c r="H39" s="142"/>
      <c r="I39" s="146"/>
      <c r="J39" s="142"/>
      <c r="K39" s="146"/>
      <c r="L39" s="142"/>
      <c r="M39" s="117">
        <v>1</v>
      </c>
      <c r="N39" s="149">
        <v>7.1180000000000003</v>
      </c>
      <c r="O39" s="117"/>
      <c r="P39" s="142"/>
    </row>
    <row r="40" spans="1:16">
      <c r="A40" s="155" t="s">
        <v>238</v>
      </c>
      <c r="B40" s="156" t="s">
        <v>239</v>
      </c>
      <c r="C40" s="117">
        <f>E40+G40+I40+K40</f>
        <v>0</v>
      </c>
      <c r="D40" s="142"/>
      <c r="E40" s="146"/>
      <c r="F40" s="142"/>
      <c r="G40" s="146"/>
      <c r="H40" s="142"/>
      <c r="I40" s="146"/>
      <c r="J40" s="142"/>
      <c r="K40" s="146"/>
      <c r="L40" s="142"/>
      <c r="M40" s="117">
        <v>1</v>
      </c>
      <c r="N40" s="149">
        <v>0.223</v>
      </c>
      <c r="O40" s="117"/>
      <c r="P40" s="142"/>
    </row>
    <row r="41" spans="1:16" ht="31.5">
      <c r="A41" s="147" t="s">
        <v>240</v>
      </c>
      <c r="B41" s="49" t="s">
        <v>241</v>
      </c>
      <c r="C41" s="117"/>
      <c r="D41" s="142"/>
      <c r="E41" s="146"/>
      <c r="F41" s="142"/>
      <c r="G41" s="146"/>
      <c r="H41" s="142"/>
      <c r="I41" s="146"/>
      <c r="J41" s="142"/>
      <c r="K41" s="146"/>
      <c r="L41" s="142"/>
      <c r="M41" s="117"/>
      <c r="N41" s="142"/>
      <c r="O41" s="117"/>
      <c r="P41" s="142"/>
    </row>
    <row r="42" spans="1:16">
      <c r="A42" s="148" t="s">
        <v>242</v>
      </c>
      <c r="B42" s="50" t="s">
        <v>243</v>
      </c>
      <c r="C42" s="117">
        <f>E42+G42+I42+K42</f>
        <v>0</v>
      </c>
      <c r="D42" s="142"/>
      <c r="E42" s="146"/>
      <c r="F42" s="142"/>
      <c r="G42" s="146"/>
      <c r="H42" s="142"/>
      <c r="I42" s="146"/>
      <c r="J42" s="142"/>
      <c r="K42" s="146"/>
      <c r="L42" s="142"/>
      <c r="M42" s="117"/>
      <c r="N42" s="142"/>
      <c r="O42" s="157">
        <v>6</v>
      </c>
      <c r="P42" s="158">
        <v>2.2909999999999999</v>
      </c>
    </row>
    <row r="43" spans="1:16">
      <c r="A43" s="150" t="s">
        <v>244</v>
      </c>
      <c r="B43" s="151" t="s">
        <v>153</v>
      </c>
      <c r="C43" s="117"/>
      <c r="D43" s="142"/>
      <c r="E43" s="146"/>
      <c r="F43" s="142"/>
      <c r="G43" s="146"/>
      <c r="H43" s="142"/>
      <c r="I43" s="146"/>
      <c r="J43" s="142"/>
      <c r="K43" s="146"/>
      <c r="L43" s="142"/>
      <c r="M43" s="117"/>
      <c r="N43" s="142"/>
      <c r="O43" s="157"/>
      <c r="P43" s="158"/>
    </row>
    <row r="44" spans="1:16">
      <c r="A44" s="148" t="s">
        <v>245</v>
      </c>
      <c r="B44" s="50" t="s">
        <v>246</v>
      </c>
      <c r="C44" s="117">
        <f>E44+G44+I44+K44</f>
        <v>0</v>
      </c>
      <c r="D44" s="142"/>
      <c r="E44" s="146"/>
      <c r="F44" s="142"/>
      <c r="G44" s="146"/>
      <c r="H44" s="142"/>
      <c r="I44" s="146"/>
      <c r="J44" s="142"/>
      <c r="K44" s="146"/>
      <c r="L44" s="142"/>
      <c r="M44" s="117"/>
      <c r="N44" s="142"/>
      <c r="O44" s="157">
        <v>18</v>
      </c>
      <c r="P44" s="158">
        <v>6.8719999999999999</v>
      </c>
    </row>
    <row r="45" spans="1:16" ht="31.5">
      <c r="A45" s="150" t="s">
        <v>247</v>
      </c>
      <c r="B45" s="151" t="s">
        <v>231</v>
      </c>
      <c r="C45" s="117"/>
      <c r="D45" s="142"/>
      <c r="E45" s="146"/>
      <c r="F45" s="142"/>
      <c r="G45" s="146"/>
      <c r="H45" s="142"/>
      <c r="I45" s="146"/>
      <c r="J45" s="142"/>
      <c r="K45" s="146"/>
      <c r="L45" s="142"/>
      <c r="M45" s="117"/>
      <c r="N45" s="142"/>
      <c r="O45" s="157"/>
      <c r="P45" s="158"/>
    </row>
    <row r="46" spans="1:16">
      <c r="A46" s="148" t="s">
        <v>248</v>
      </c>
      <c r="B46" s="50" t="s">
        <v>249</v>
      </c>
      <c r="C46" s="117">
        <f>E46+G46+I46+K46</f>
        <v>0</v>
      </c>
      <c r="D46" s="142"/>
      <c r="E46" s="146"/>
      <c r="F46" s="142"/>
      <c r="G46" s="146"/>
      <c r="H46" s="142"/>
      <c r="I46" s="146"/>
      <c r="J46" s="142"/>
      <c r="K46" s="146"/>
      <c r="L46" s="142"/>
      <c r="M46" s="117"/>
      <c r="N46" s="142"/>
      <c r="O46" s="157">
        <v>7</v>
      </c>
      <c r="P46" s="158">
        <v>1.6040000000000001</v>
      </c>
    </row>
    <row r="47" spans="1:16">
      <c r="A47" s="148" t="s">
        <v>250</v>
      </c>
      <c r="B47" s="50" t="s">
        <v>138</v>
      </c>
      <c r="C47" s="117">
        <f>E47+G47+I47+K47</f>
        <v>0</v>
      </c>
      <c r="D47" s="142"/>
      <c r="E47" s="146"/>
      <c r="F47" s="142"/>
      <c r="G47" s="146"/>
      <c r="H47" s="142"/>
      <c r="I47" s="146"/>
      <c r="J47" s="142"/>
      <c r="K47" s="146"/>
      <c r="L47" s="142"/>
      <c r="M47" s="117"/>
      <c r="N47" s="142"/>
      <c r="O47" s="157">
        <v>1</v>
      </c>
      <c r="P47" s="158">
        <v>4.8000000000000001E-2</v>
      </c>
    </row>
    <row r="48" spans="1:16">
      <c r="A48" s="148" t="s">
        <v>251</v>
      </c>
      <c r="B48" s="50" t="s">
        <v>131</v>
      </c>
      <c r="C48" s="117">
        <f>E48+G48+I48+K48</f>
        <v>0</v>
      </c>
      <c r="D48" s="142"/>
      <c r="E48" s="146"/>
      <c r="F48" s="142"/>
      <c r="G48" s="146"/>
      <c r="H48" s="142"/>
      <c r="I48" s="146"/>
      <c r="J48" s="142"/>
      <c r="K48" s="146"/>
      <c r="L48" s="142"/>
      <c r="M48" s="117"/>
      <c r="N48" s="142"/>
      <c r="O48" s="159">
        <v>1</v>
      </c>
      <c r="P48" s="158">
        <v>2.7E-2</v>
      </c>
    </row>
    <row r="49" spans="1:16">
      <c r="A49" s="148" t="s">
        <v>252</v>
      </c>
      <c r="B49" s="50" t="s">
        <v>132</v>
      </c>
      <c r="C49" s="117">
        <f>E49+G49+I49+K49</f>
        <v>0</v>
      </c>
      <c r="D49" s="142"/>
      <c r="E49" s="146"/>
      <c r="F49" s="142"/>
      <c r="G49" s="146"/>
      <c r="H49" s="142"/>
      <c r="I49" s="146"/>
      <c r="J49" s="142"/>
      <c r="K49" s="146"/>
      <c r="L49" s="142"/>
      <c r="M49" s="117"/>
      <c r="N49" s="142"/>
      <c r="O49" s="159">
        <v>1</v>
      </c>
      <c r="P49" s="158">
        <v>8.5000000000000006E-2</v>
      </c>
    </row>
    <row r="50" spans="1:16">
      <c r="A50" s="150" t="s">
        <v>253</v>
      </c>
      <c r="B50" s="151" t="s">
        <v>254</v>
      </c>
      <c r="C50" s="117">
        <f>E50+G50+I50+K50</f>
        <v>0</v>
      </c>
      <c r="D50" s="142"/>
      <c r="E50" s="146"/>
      <c r="F50" s="142"/>
      <c r="G50" s="146"/>
      <c r="H50" s="142"/>
      <c r="I50" s="146"/>
      <c r="J50" s="142"/>
      <c r="K50" s="146"/>
      <c r="L50" s="142"/>
      <c r="M50" s="117"/>
      <c r="N50" s="142"/>
      <c r="O50" s="159">
        <v>1</v>
      </c>
      <c r="P50" s="158">
        <v>0.47499999999999998</v>
      </c>
    </row>
    <row r="51" spans="1:16" ht="31.5">
      <c r="A51" s="147" t="s">
        <v>255</v>
      </c>
      <c r="B51" s="49" t="s">
        <v>155</v>
      </c>
      <c r="C51" s="117"/>
      <c r="D51" s="142"/>
      <c r="E51" s="146"/>
      <c r="F51" s="142"/>
      <c r="G51" s="146"/>
      <c r="H51" s="142"/>
      <c r="I51" s="146"/>
      <c r="J51" s="142"/>
      <c r="K51" s="146"/>
      <c r="L51" s="142"/>
      <c r="M51" s="117"/>
      <c r="N51" s="142"/>
      <c r="O51" s="159"/>
      <c r="P51" s="149"/>
    </row>
    <row r="52" spans="1:16">
      <c r="A52" s="148" t="s">
        <v>256</v>
      </c>
      <c r="B52" s="50" t="s">
        <v>257</v>
      </c>
      <c r="C52" s="117">
        <f>E52+G52+I52+K52</f>
        <v>0</v>
      </c>
      <c r="D52" s="142"/>
      <c r="E52" s="146"/>
      <c r="F52" s="142"/>
      <c r="G52" s="146"/>
      <c r="H52" s="142"/>
      <c r="I52" s="146"/>
      <c r="J52" s="142"/>
      <c r="K52" s="146"/>
      <c r="L52" s="142"/>
      <c r="M52" s="117"/>
      <c r="N52" s="142"/>
      <c r="O52" s="159">
        <v>2</v>
      </c>
      <c r="P52" s="158">
        <v>0.186</v>
      </c>
    </row>
    <row r="53" spans="1:16">
      <c r="A53" s="148" t="s">
        <v>258</v>
      </c>
      <c r="B53" s="50" t="s">
        <v>221</v>
      </c>
      <c r="C53" s="117">
        <f>E53+G53+I53+K53</f>
        <v>0</v>
      </c>
      <c r="D53" s="142"/>
      <c r="E53" s="146"/>
      <c r="F53" s="142"/>
      <c r="G53" s="146"/>
      <c r="H53" s="142"/>
      <c r="I53" s="146"/>
      <c r="J53" s="142"/>
      <c r="K53" s="146"/>
      <c r="L53" s="142"/>
      <c r="M53" s="117"/>
      <c r="N53" s="142"/>
      <c r="O53" s="159">
        <v>6</v>
      </c>
      <c r="P53" s="158">
        <v>0.36099999999999999</v>
      </c>
    </row>
  </sheetData>
  <mergeCells count="12">
    <mergeCell ref="O7:P8"/>
    <mergeCell ref="C8:D8"/>
    <mergeCell ref="E8:F8"/>
    <mergeCell ref="G8:H8"/>
    <mergeCell ref="I8:J8"/>
    <mergeCell ref="K8:L8"/>
    <mergeCell ref="H1:P3"/>
    <mergeCell ref="A5:P5"/>
    <mergeCell ref="A7:A9"/>
    <mergeCell ref="B7:B9"/>
    <mergeCell ref="C7:L7"/>
    <mergeCell ref="M7:N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1'!Print_Area</vt:lpstr>
      <vt:lpstr>'Приложение 2'!Print_Area</vt:lpstr>
      <vt:lpstr>'Приложение 1'!Print_Titles</vt:lpstr>
    </vt:vector>
  </TitlesOfParts>
  <Company>Datanium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neznanov</cp:lastModifiedBy>
  <cp:lastPrinted>2012-03-15T04:48:34Z</cp:lastPrinted>
  <dcterms:created xsi:type="dcterms:W3CDTF">2009-07-27T10:10:26Z</dcterms:created>
  <dcterms:modified xsi:type="dcterms:W3CDTF">2012-03-15T04:48:51Z</dcterms:modified>
</cp:coreProperties>
</file>