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omain\материалы для правления\Материалы для подготовки Правлений 2014 год\Постановления 2014\Декабрь\"/>
    </mc:Choice>
  </mc:AlternateContent>
  <bookViews>
    <workbookView xWindow="0" yWindow="0" windowWidth="28800" windowHeight="11835" tabRatio="777"/>
  </bookViews>
  <sheets>
    <sheet name="приложение 1" sheetId="15" r:id="rId1"/>
    <sheet name="приложение 2" sheetId="16" r:id="rId2"/>
    <sheet name="приложение 3" sheetId="4" r:id="rId3"/>
  </sheets>
  <definedNames>
    <definedName name="_xlnm._FilterDatabase" localSheetId="0" hidden="1">'приложение 1'!$E$1:$E$168</definedName>
    <definedName name="_xlnm.Print_Titles" localSheetId="0">'приложение 1'!$11:$13</definedName>
    <definedName name="_xlnm.Print_Titles" localSheetId="2">'приложение 3'!$11:$15</definedName>
    <definedName name="_xlnm.Print_Area" localSheetId="0">'приложение 1'!$A$1:$W$155</definedName>
    <definedName name="_xlnm.Print_Area" localSheetId="2">'приложение 3'!$A$1:$AI$135</definedName>
  </definedNames>
  <calcPr calcId="152511"/>
</workbook>
</file>

<file path=xl/calcChain.xml><?xml version="1.0" encoding="utf-8"?>
<calcChain xmlns="http://schemas.openxmlformats.org/spreadsheetml/2006/main">
  <c r="O38" i="15" l="1"/>
  <c r="T30" i="4"/>
  <c r="G25" i="16"/>
  <c r="G13" i="16" s="1"/>
  <c r="F25" i="16"/>
  <c r="F13" i="16" s="1"/>
  <c r="E25" i="16"/>
  <c r="E13" i="16" s="1"/>
  <c r="D13" i="16"/>
  <c r="D25" i="16"/>
  <c r="C25" i="16"/>
  <c r="H22" i="16" l="1"/>
  <c r="G21" i="16"/>
  <c r="F21" i="16"/>
  <c r="E21" i="16"/>
  <c r="D21" i="16"/>
  <c r="H21" i="16" s="1"/>
  <c r="C21" i="16"/>
  <c r="H20" i="16"/>
  <c r="H19" i="16"/>
  <c r="H18" i="16"/>
  <c r="H17" i="16"/>
  <c r="H16" i="16"/>
  <c r="C14" i="16"/>
  <c r="C13" i="16" s="1"/>
  <c r="C37" i="16" l="1"/>
  <c r="Y129" i="4" l="1"/>
  <c r="N129" i="4"/>
  <c r="Y119" i="4"/>
  <c r="Y120" i="4"/>
  <c r="Y118" i="4"/>
  <c r="N119" i="4"/>
  <c r="N120" i="4"/>
  <c r="N118" i="4"/>
  <c r="AD30" i="4"/>
  <c r="AI30" i="4" s="1"/>
  <c r="Y30" i="4"/>
  <c r="U54" i="15" l="1"/>
  <c r="G54" i="15" s="1"/>
  <c r="H54" i="15" s="1"/>
  <c r="U53" i="15"/>
  <c r="G53" i="15" s="1"/>
  <c r="H53" i="15" s="1"/>
  <c r="U52" i="15"/>
  <c r="G52" i="15" s="1"/>
  <c r="H52" i="15" s="1"/>
  <c r="U51" i="15"/>
  <c r="G51" i="15" s="1"/>
  <c r="H51" i="15" s="1"/>
  <c r="U50" i="15"/>
  <c r="G50" i="15" s="1"/>
  <c r="H50" i="15" s="1"/>
  <c r="U49" i="15"/>
  <c r="G49" i="15" s="1"/>
  <c r="H49" i="15" s="1"/>
  <c r="U48" i="15"/>
  <c r="G48" i="15" s="1"/>
  <c r="H48" i="15" s="1"/>
  <c r="U47" i="15"/>
  <c r="G47" i="15" s="1"/>
  <c r="H47" i="15" s="1"/>
  <c r="U46" i="15"/>
  <c r="G46" i="15" s="1"/>
  <c r="H46" i="15" s="1"/>
  <c r="U45" i="15"/>
  <c r="G45" i="15" s="1"/>
  <c r="H45" i="15" s="1"/>
  <c r="U44" i="15"/>
  <c r="G44" i="15" s="1"/>
  <c r="H44" i="15" s="1"/>
  <c r="P24" i="15" l="1"/>
  <c r="Q132" i="15"/>
  <c r="R132" i="15"/>
  <c r="Q24" i="15" l="1"/>
  <c r="R24" i="15"/>
  <c r="S24" i="15"/>
  <c r="T24" i="15"/>
  <c r="U38" i="15"/>
  <c r="G38" i="15" s="1"/>
  <c r="H38" i="15" s="1"/>
  <c r="U155" i="15"/>
  <c r="U154" i="15"/>
  <c r="U153" i="15"/>
  <c r="U151" i="15"/>
  <c r="U150" i="15"/>
  <c r="U149" i="15"/>
  <c r="U148" i="15"/>
  <c r="U147" i="15"/>
  <c r="S144" i="15"/>
  <c r="R144" i="15"/>
  <c r="R131" i="15" s="1"/>
  <c r="R130" i="15" s="1"/>
  <c r="Q144" i="15"/>
  <c r="P144" i="15"/>
  <c r="U143" i="15"/>
  <c r="U142" i="15"/>
  <c r="U140" i="15"/>
  <c r="G140" i="15" s="1"/>
  <c r="H140" i="15" s="1"/>
  <c r="U139" i="15"/>
  <c r="G139" i="15" s="1"/>
  <c r="H139" i="15" s="1"/>
  <c r="P138" i="15"/>
  <c r="U138" i="15" s="1"/>
  <c r="G138" i="15" s="1"/>
  <c r="H138" i="15" s="1"/>
  <c r="P137" i="15"/>
  <c r="U137" i="15" s="1"/>
  <c r="G137" i="15" s="1"/>
  <c r="H137" i="15" s="1"/>
  <c r="U136" i="15"/>
  <c r="G136" i="15" s="1"/>
  <c r="H136" i="15" s="1"/>
  <c r="U134" i="15"/>
  <c r="G134" i="15" s="1"/>
  <c r="S132" i="15"/>
  <c r="U129" i="15"/>
  <c r="G129" i="15" s="1"/>
  <c r="T128" i="15"/>
  <c r="S128" i="15"/>
  <c r="R128" i="15"/>
  <c r="Q128" i="15"/>
  <c r="P128" i="15"/>
  <c r="U127" i="15"/>
  <c r="G127" i="15" s="1"/>
  <c r="H127" i="15" s="1"/>
  <c r="U126" i="15"/>
  <c r="G126" i="15" s="1"/>
  <c r="H126" i="15" s="1"/>
  <c r="U124" i="15"/>
  <c r="G124" i="15" s="1"/>
  <c r="H124" i="15" s="1"/>
  <c r="U123" i="15"/>
  <c r="G123" i="15" s="1"/>
  <c r="H123" i="15" s="1"/>
  <c r="U122" i="15"/>
  <c r="G122" i="15" s="1"/>
  <c r="H122" i="15" s="1"/>
  <c r="U121" i="15"/>
  <c r="G121" i="15" s="1"/>
  <c r="H121" i="15" s="1"/>
  <c r="U120" i="15"/>
  <c r="G120" i="15" s="1"/>
  <c r="H120" i="15" s="1"/>
  <c r="U119" i="15"/>
  <c r="G119" i="15" s="1"/>
  <c r="H119" i="15" s="1"/>
  <c r="U118" i="15"/>
  <c r="G118" i="15" s="1"/>
  <c r="H118" i="15" s="1"/>
  <c r="U117" i="15"/>
  <c r="G117" i="15" s="1"/>
  <c r="H117" i="15" s="1"/>
  <c r="U116" i="15"/>
  <c r="G116" i="15" s="1"/>
  <c r="H116" i="15" s="1"/>
  <c r="U115" i="15"/>
  <c r="G115" i="15" s="1"/>
  <c r="H115" i="15" s="1"/>
  <c r="U114" i="15"/>
  <c r="G114" i="15" s="1"/>
  <c r="H114" i="15" s="1"/>
  <c r="U113" i="15"/>
  <c r="G113" i="15" s="1"/>
  <c r="H113" i="15" s="1"/>
  <c r="U112" i="15"/>
  <c r="G112" i="15" s="1"/>
  <c r="H112" i="15" s="1"/>
  <c r="U111" i="15"/>
  <c r="G111" i="15" s="1"/>
  <c r="H111" i="15" s="1"/>
  <c r="U110" i="15"/>
  <c r="G110" i="15" s="1"/>
  <c r="H110" i="15" s="1"/>
  <c r="U109" i="15"/>
  <c r="G109" i="15" s="1"/>
  <c r="H109" i="15" s="1"/>
  <c r="U108" i="15"/>
  <c r="G108" i="15" s="1"/>
  <c r="H108" i="15" s="1"/>
  <c r="U107" i="15"/>
  <c r="G107" i="15" s="1"/>
  <c r="H107" i="15" s="1"/>
  <c r="U106" i="15"/>
  <c r="G106" i="15" s="1"/>
  <c r="H106" i="15" s="1"/>
  <c r="U105" i="15"/>
  <c r="G105" i="15" s="1"/>
  <c r="H105" i="15" s="1"/>
  <c r="U104" i="15"/>
  <c r="G104" i="15" s="1"/>
  <c r="H104" i="15" s="1"/>
  <c r="U103" i="15"/>
  <c r="G103" i="15" s="1"/>
  <c r="H103" i="15" s="1"/>
  <c r="U102" i="15"/>
  <c r="G102" i="15" s="1"/>
  <c r="H102" i="15" s="1"/>
  <c r="U101" i="15"/>
  <c r="G101" i="15" s="1"/>
  <c r="H101" i="15" s="1"/>
  <c r="U100" i="15"/>
  <c r="G100" i="15" s="1"/>
  <c r="H100" i="15" s="1"/>
  <c r="U99" i="15"/>
  <c r="G99" i="15" s="1"/>
  <c r="H99" i="15" s="1"/>
  <c r="U98" i="15"/>
  <c r="G98" i="15" s="1"/>
  <c r="H98" i="15" s="1"/>
  <c r="U97" i="15"/>
  <c r="G97" i="15" s="1"/>
  <c r="H97" i="15" s="1"/>
  <c r="U96" i="15"/>
  <c r="G96" i="15" s="1"/>
  <c r="H96" i="15" s="1"/>
  <c r="U95" i="15"/>
  <c r="G95" i="15" s="1"/>
  <c r="H95" i="15" s="1"/>
  <c r="U94" i="15"/>
  <c r="G94" i="15" s="1"/>
  <c r="H94" i="15" s="1"/>
  <c r="U93" i="15"/>
  <c r="G93" i="15" s="1"/>
  <c r="H93" i="15" s="1"/>
  <c r="U92" i="15"/>
  <c r="G92" i="15" s="1"/>
  <c r="H92" i="15" s="1"/>
  <c r="U91" i="15"/>
  <c r="G91" i="15" s="1"/>
  <c r="H91" i="15" s="1"/>
  <c r="U90" i="15"/>
  <c r="G90" i="15" s="1"/>
  <c r="H90" i="15" s="1"/>
  <c r="U89" i="15"/>
  <c r="G89" i="15" s="1"/>
  <c r="H89" i="15" s="1"/>
  <c r="U88" i="15"/>
  <c r="G88" i="15" s="1"/>
  <c r="H88" i="15" s="1"/>
  <c r="U87" i="15"/>
  <c r="G87" i="15" s="1"/>
  <c r="H87" i="15" s="1"/>
  <c r="U86" i="15"/>
  <c r="G86" i="15" s="1"/>
  <c r="H86" i="15" s="1"/>
  <c r="U85" i="15"/>
  <c r="G85" i="15" s="1"/>
  <c r="H85" i="15" s="1"/>
  <c r="U84" i="15"/>
  <c r="G84" i="15" s="1"/>
  <c r="H84" i="15" s="1"/>
  <c r="U83" i="15"/>
  <c r="G83" i="15" s="1"/>
  <c r="H83" i="15" s="1"/>
  <c r="U82" i="15"/>
  <c r="G82" i="15" s="1"/>
  <c r="H82" i="15" s="1"/>
  <c r="U81" i="15"/>
  <c r="G81" i="15" s="1"/>
  <c r="H81" i="15" s="1"/>
  <c r="U80" i="15"/>
  <c r="G80" i="15" s="1"/>
  <c r="H80" i="15" s="1"/>
  <c r="U79" i="15"/>
  <c r="G79" i="15" s="1"/>
  <c r="H79" i="15" s="1"/>
  <c r="U78" i="15"/>
  <c r="G78" i="15" s="1"/>
  <c r="H78" i="15" s="1"/>
  <c r="U77" i="15"/>
  <c r="G77" i="15" s="1"/>
  <c r="H77" i="15" s="1"/>
  <c r="U76" i="15"/>
  <c r="G76" i="15" s="1"/>
  <c r="H76" i="15" s="1"/>
  <c r="U75" i="15"/>
  <c r="G75" i="15" s="1"/>
  <c r="H75" i="15" s="1"/>
  <c r="U74" i="15"/>
  <c r="G74" i="15" s="1"/>
  <c r="H74" i="15" s="1"/>
  <c r="U73" i="15"/>
  <c r="G73" i="15" s="1"/>
  <c r="H73" i="15" s="1"/>
  <c r="U72" i="15"/>
  <c r="U71" i="15"/>
  <c r="U70" i="15"/>
  <c r="U69" i="15"/>
  <c r="G69" i="15" s="1"/>
  <c r="H69" i="15" s="1"/>
  <c r="U68" i="15"/>
  <c r="G68" i="15" s="1"/>
  <c r="H68" i="15" s="1"/>
  <c r="U67" i="15"/>
  <c r="G67" i="15" s="1"/>
  <c r="H67" i="15" s="1"/>
  <c r="U66" i="15"/>
  <c r="U65" i="15"/>
  <c r="U64" i="15"/>
  <c r="U63" i="15"/>
  <c r="G63" i="15" s="1"/>
  <c r="H63" i="15" s="1"/>
  <c r="U62" i="15"/>
  <c r="G62" i="15" s="1"/>
  <c r="H62" i="15" s="1"/>
  <c r="U61" i="15"/>
  <c r="G61" i="15" s="1"/>
  <c r="H61" i="15" s="1"/>
  <c r="U60" i="15"/>
  <c r="G60" i="15" s="1"/>
  <c r="H60" i="15" s="1"/>
  <c r="U59" i="15"/>
  <c r="G59" i="15" s="1"/>
  <c r="H59" i="15" s="1"/>
  <c r="U58" i="15"/>
  <c r="G58" i="15" s="1"/>
  <c r="H58" i="15" s="1"/>
  <c r="U57" i="15"/>
  <c r="G57" i="15" s="1"/>
  <c r="H57" i="15" s="1"/>
  <c r="Q39" i="15"/>
  <c r="U43" i="15"/>
  <c r="G43" i="15" s="1"/>
  <c r="U42" i="15"/>
  <c r="G42" i="15" s="1"/>
  <c r="H42" i="15" s="1"/>
  <c r="U41" i="15"/>
  <c r="G41" i="15" s="1"/>
  <c r="H41" i="15" s="1"/>
  <c r="S39" i="15"/>
  <c r="P39" i="15"/>
  <c r="U36" i="15"/>
  <c r="U35" i="15"/>
  <c r="U34" i="15"/>
  <c r="U32" i="15"/>
  <c r="G32" i="15" s="1"/>
  <c r="H32" i="15" s="1"/>
  <c r="U31" i="15"/>
  <c r="G31" i="15" s="1"/>
  <c r="H31" i="15" s="1"/>
  <c r="U30" i="15"/>
  <c r="G30" i="15" s="1"/>
  <c r="H30" i="15" s="1"/>
  <c r="U28" i="15"/>
  <c r="G28" i="15" s="1"/>
  <c r="H28" i="15" s="1"/>
  <c r="U27" i="15"/>
  <c r="G27" i="15" s="1"/>
  <c r="H27" i="15" s="1"/>
  <c r="U26" i="15"/>
  <c r="G26" i="15" s="1"/>
  <c r="U23" i="15"/>
  <c r="G23" i="15" s="1"/>
  <c r="H23" i="15" s="1"/>
  <c r="U22" i="15"/>
  <c r="G22" i="15" s="1"/>
  <c r="H22" i="15" s="1"/>
  <c r="U21" i="15"/>
  <c r="G21" i="15" s="1"/>
  <c r="H21" i="15" s="1"/>
  <c r="U20" i="15"/>
  <c r="G20" i="15" s="1"/>
  <c r="H20" i="15" s="1"/>
  <c r="U19" i="15"/>
  <c r="G19" i="15" s="1"/>
  <c r="H19" i="15" s="1"/>
  <c r="U18" i="15"/>
  <c r="G18" i="15" s="1"/>
  <c r="H18" i="15" s="1"/>
  <c r="X17" i="15"/>
  <c r="U17" i="15"/>
  <c r="G17" i="15" s="1"/>
  <c r="H17" i="15" s="1"/>
  <c r="U24" i="15" l="1"/>
  <c r="H26" i="15"/>
  <c r="R39" i="15"/>
  <c r="R16" i="15" s="1"/>
  <c r="R15" i="15" s="1"/>
  <c r="G142" i="15"/>
  <c r="H142" i="15" s="1"/>
  <c r="G147" i="15"/>
  <c r="H147" i="15" s="1"/>
  <c r="S131" i="15"/>
  <c r="S130" i="15" s="1"/>
  <c r="T132" i="15"/>
  <c r="S16" i="15"/>
  <c r="S15" i="15" s="1"/>
  <c r="U135" i="15"/>
  <c r="G135" i="15" s="1"/>
  <c r="H135" i="15" s="1"/>
  <c r="G64" i="15"/>
  <c r="H64" i="15" s="1"/>
  <c r="U128" i="15"/>
  <c r="Q131" i="15"/>
  <c r="Q130" i="15" s="1"/>
  <c r="G34" i="15"/>
  <c r="H34" i="15" s="1"/>
  <c r="G153" i="15"/>
  <c r="H153" i="15" s="1"/>
  <c r="T39" i="15"/>
  <c r="T16" i="15" s="1"/>
  <c r="T15" i="15" s="1"/>
  <c r="G70" i="15"/>
  <c r="H70" i="15" s="1"/>
  <c r="P132" i="15"/>
  <c r="G150" i="15"/>
  <c r="H150" i="15" s="1"/>
  <c r="P16" i="15"/>
  <c r="P15" i="15" s="1"/>
  <c r="H43" i="15"/>
  <c r="H134" i="15"/>
  <c r="H129" i="15"/>
  <c r="H128" i="15" s="1"/>
  <c r="G128" i="15"/>
  <c r="U146" i="15"/>
  <c r="G146" i="15" s="1"/>
  <c r="T144" i="15"/>
  <c r="Q16" i="15"/>
  <c r="Q15" i="15" s="1"/>
  <c r="U55" i="15"/>
  <c r="G55" i="15" s="1"/>
  <c r="H55" i="15" s="1"/>
  <c r="H24" i="15" l="1"/>
  <c r="G24" i="15"/>
  <c r="U39" i="15"/>
  <c r="H132" i="15"/>
  <c r="T131" i="15"/>
  <c r="T130" i="15" s="1"/>
  <c r="H39" i="15"/>
  <c r="G132" i="15"/>
  <c r="U132" i="15"/>
  <c r="P131" i="15"/>
  <c r="P130" i="15" s="1"/>
  <c r="P14" i="15" s="1"/>
  <c r="U16" i="15"/>
  <c r="U15" i="15"/>
  <c r="G144" i="15"/>
  <c r="H146" i="15"/>
  <c r="H144" i="15" s="1"/>
  <c r="U144" i="15"/>
  <c r="G39" i="15"/>
  <c r="H16" i="15" l="1"/>
  <c r="H15" i="15" s="1"/>
  <c r="H131" i="15"/>
  <c r="H130" i="15" s="1"/>
  <c r="G16" i="15"/>
  <c r="G15" i="15" s="1"/>
  <c r="U130" i="15"/>
  <c r="U14" i="15" s="1"/>
  <c r="G131" i="15"/>
  <c r="G130" i="15" s="1"/>
  <c r="U131" i="15"/>
  <c r="G14" i="15" l="1"/>
  <c r="H14" i="15"/>
  <c r="AD133" i="4" l="1"/>
  <c r="AI133" i="4" s="1"/>
  <c r="AD131" i="4"/>
  <c r="AI131" i="4" s="1"/>
  <c r="AD130" i="4"/>
  <c r="AI130" i="4" s="1"/>
  <c r="AD129" i="4"/>
  <c r="AI129" i="4" s="1"/>
  <c r="AD126" i="4"/>
  <c r="AI126" i="4" s="1"/>
  <c r="AD124" i="4"/>
  <c r="AI124" i="4" s="1"/>
  <c r="AD123" i="4"/>
  <c r="AI123" i="4" s="1"/>
  <c r="AD122" i="4"/>
  <c r="AI122" i="4" s="1"/>
  <c r="AD121" i="4"/>
  <c r="AI121" i="4" s="1"/>
  <c r="AD120" i="4"/>
  <c r="AI120" i="4" s="1"/>
  <c r="AD119" i="4"/>
  <c r="AI119" i="4" s="1"/>
  <c r="AD118" i="4"/>
  <c r="AD113" i="4"/>
  <c r="AI113" i="4" s="1"/>
  <c r="AD112" i="4"/>
  <c r="AI112" i="4" s="1"/>
  <c r="AD110" i="4"/>
  <c r="AI110" i="4" s="1"/>
  <c r="AD109" i="4"/>
  <c r="AI109" i="4" s="1"/>
  <c r="AD108" i="4"/>
  <c r="AI108" i="4" s="1"/>
  <c r="AD107" i="4"/>
  <c r="AI107" i="4" s="1"/>
  <c r="AD106" i="4"/>
  <c r="AI106" i="4" s="1"/>
  <c r="AD105" i="4"/>
  <c r="AI105" i="4" s="1"/>
  <c r="AD104" i="4"/>
  <c r="AI104" i="4" s="1"/>
  <c r="AD103" i="4"/>
  <c r="AI103" i="4" s="1"/>
  <c r="AD102" i="4"/>
  <c r="AI102" i="4" s="1"/>
  <c r="AD101" i="4"/>
  <c r="AI101" i="4" s="1"/>
  <c r="AD100" i="4"/>
  <c r="AI100" i="4" s="1"/>
  <c r="AD99" i="4"/>
  <c r="AI99" i="4" s="1"/>
  <c r="AD98" i="4"/>
  <c r="AI98" i="4" s="1"/>
  <c r="AD97" i="4"/>
  <c r="AI97" i="4" s="1"/>
  <c r="AD96" i="4"/>
  <c r="AI96" i="4" s="1"/>
  <c r="AD95" i="4"/>
  <c r="AI95" i="4" s="1"/>
  <c r="AD94" i="4"/>
  <c r="AI94" i="4" s="1"/>
  <c r="AD93" i="4"/>
  <c r="AI93" i="4" s="1"/>
  <c r="AD92" i="4"/>
  <c r="AI92" i="4" s="1"/>
  <c r="AD91" i="4"/>
  <c r="AI91" i="4" s="1"/>
  <c r="AD90" i="4"/>
  <c r="AI90" i="4" s="1"/>
  <c r="AD89" i="4"/>
  <c r="AI89" i="4" s="1"/>
  <c r="AD88" i="4"/>
  <c r="AI88" i="4" s="1"/>
  <c r="AD87" i="4"/>
  <c r="AI87" i="4" s="1"/>
  <c r="AD86" i="4"/>
  <c r="AI86" i="4" s="1"/>
  <c r="AD85" i="4"/>
  <c r="AI85" i="4" s="1"/>
  <c r="AD84" i="4"/>
  <c r="AI84" i="4" s="1"/>
  <c r="AD83" i="4"/>
  <c r="AI83" i="4" s="1"/>
  <c r="AD82" i="4"/>
  <c r="AI82" i="4" s="1"/>
  <c r="AD81" i="4"/>
  <c r="AI81" i="4" s="1"/>
  <c r="AD80" i="4"/>
  <c r="AI80" i="4" s="1"/>
  <c r="AD79" i="4"/>
  <c r="AI79" i="4" s="1"/>
  <c r="AD78" i="4"/>
  <c r="AI78" i="4" s="1"/>
  <c r="AD77" i="4"/>
  <c r="AI77" i="4" s="1"/>
  <c r="AD76" i="4"/>
  <c r="AI76" i="4" s="1"/>
  <c r="AD75" i="4"/>
  <c r="AI75" i="4" s="1"/>
  <c r="AD74" i="4"/>
  <c r="AI74" i="4" s="1"/>
  <c r="AD73" i="4"/>
  <c r="AI73" i="4" s="1"/>
  <c r="AD72" i="4"/>
  <c r="AI72" i="4" s="1"/>
  <c r="AD71" i="4"/>
  <c r="AI71" i="4" s="1"/>
  <c r="AD70" i="4"/>
  <c r="AI70" i="4" s="1"/>
  <c r="AD69" i="4"/>
  <c r="AI69" i="4" s="1"/>
  <c r="AD68" i="4"/>
  <c r="AI68" i="4" s="1"/>
  <c r="AD67" i="4"/>
  <c r="AI67" i="4" s="1"/>
  <c r="AD66" i="4"/>
  <c r="AI66" i="4" s="1"/>
  <c r="AD65" i="4"/>
  <c r="AI65" i="4" s="1"/>
  <c r="AD64" i="4"/>
  <c r="AI64" i="4" s="1"/>
  <c r="AD63" i="4"/>
  <c r="AI63" i="4" s="1"/>
  <c r="AD62" i="4"/>
  <c r="AI62" i="4" s="1"/>
  <c r="AD61" i="4"/>
  <c r="AI61" i="4" s="1"/>
  <c r="AD60" i="4"/>
  <c r="AI60" i="4" s="1"/>
  <c r="AD59" i="4"/>
  <c r="AI59" i="4" s="1"/>
  <c r="AD58" i="4"/>
  <c r="AI58" i="4" s="1"/>
  <c r="AD57" i="4"/>
  <c r="AI57" i="4" s="1"/>
  <c r="AD56" i="4"/>
  <c r="AI56" i="4" s="1"/>
  <c r="AD55" i="4"/>
  <c r="AI55" i="4" s="1"/>
  <c r="AD54" i="4"/>
  <c r="AI54" i="4" s="1"/>
  <c r="AD53" i="4"/>
  <c r="AI53" i="4" s="1"/>
  <c r="AD52" i="4"/>
  <c r="AI52" i="4" s="1"/>
  <c r="AD51" i="4"/>
  <c r="AI51" i="4" s="1"/>
  <c r="AD50" i="4"/>
  <c r="AI50" i="4" s="1"/>
  <c r="AD49" i="4"/>
  <c r="AI49" i="4" s="1"/>
  <c r="AD48" i="4"/>
  <c r="AI48" i="4" s="1"/>
  <c r="AD47" i="4"/>
  <c r="AI47" i="4" s="1"/>
  <c r="AD45" i="4"/>
  <c r="AI45" i="4" s="1"/>
  <c r="AD44" i="4"/>
  <c r="AI44" i="4" s="1"/>
  <c r="AD43" i="4"/>
  <c r="AI43" i="4" s="1"/>
  <c r="AD42" i="4"/>
  <c r="AI42" i="4" s="1"/>
  <c r="AD41" i="4"/>
  <c r="AI41" i="4" s="1"/>
  <c r="AD40" i="4"/>
  <c r="AI40" i="4" s="1"/>
  <c r="AD39" i="4"/>
  <c r="AI39" i="4" s="1"/>
  <c r="AD38" i="4"/>
  <c r="AI38" i="4" s="1"/>
  <c r="AD37" i="4"/>
  <c r="AI37" i="4" s="1"/>
  <c r="AD36" i="4"/>
  <c r="AI36" i="4" s="1"/>
  <c r="AD35" i="4"/>
  <c r="AI35" i="4" s="1"/>
  <c r="AD34" i="4"/>
  <c r="AI34" i="4" s="1"/>
  <c r="AD33" i="4"/>
  <c r="AI33" i="4" s="1"/>
  <c r="AD28" i="4"/>
  <c r="AI28" i="4" s="1"/>
  <c r="AD26" i="4"/>
  <c r="AI26" i="4" s="1"/>
  <c r="AD25" i="4"/>
  <c r="AI25" i="4" s="1"/>
  <c r="AD24" i="4"/>
  <c r="AI24" i="4" s="1"/>
  <c r="AD22" i="4"/>
  <c r="AI22" i="4" s="1"/>
  <c r="AD21" i="4"/>
  <c r="AI21" i="4" s="1"/>
  <c r="AD20" i="4"/>
  <c r="AD17" i="4" l="1"/>
  <c r="AD16" i="4" s="1"/>
  <c r="AD115" i="4"/>
  <c r="AD114" i="4" s="1"/>
  <c r="AI20" i="4"/>
  <c r="AI17" i="4" s="1"/>
  <c r="AI16" i="4" s="1"/>
  <c r="AI118" i="4"/>
  <c r="AI115" i="4" s="1"/>
  <c r="AI114" i="4" s="1"/>
  <c r="G14" i="16" l="1"/>
  <c r="G37" i="16" s="1"/>
  <c r="F14" i="16"/>
  <c r="F37" i="16" s="1"/>
  <c r="E14" i="16"/>
  <c r="H15" i="16" l="1"/>
  <c r="D14" i="16"/>
  <c r="D37" i="16" l="1"/>
  <c r="H14" i="16"/>
  <c r="H13" i="16"/>
  <c r="H25" i="16"/>
  <c r="E37" i="16" l="1"/>
  <c r="H37" i="16" s="1"/>
</calcChain>
</file>

<file path=xl/sharedStrings.xml><?xml version="1.0" encoding="utf-8"?>
<sst xmlns="http://schemas.openxmlformats.org/spreadsheetml/2006/main" count="1520" uniqueCount="475">
  <si>
    <t>№ №</t>
  </si>
  <si>
    <t>Наименование объекта</t>
  </si>
  <si>
    <t>Стадия реали-
зации проекта</t>
  </si>
  <si>
    <t>Проектная мощность/ протяженность сетей</t>
  </si>
  <si>
    <t>МВт/Гкал/ч/км/МВА</t>
  </si>
  <si>
    <t>Год начала строитель-
ства</t>
  </si>
  <si>
    <t>Год окончания строитель-
ства</t>
  </si>
  <si>
    <t>млн. рублей</t>
  </si>
  <si>
    <t>План финансирования текущего года</t>
  </si>
  <si>
    <t>Ввод мощностей</t>
  </si>
  <si>
    <t>итого</t>
  </si>
  <si>
    <t>ВСЕГО</t>
  </si>
  <si>
    <t>1</t>
  </si>
  <si>
    <t>Техническое перевооружение и реконструкция</t>
  </si>
  <si>
    <t>1.1</t>
  </si>
  <si>
    <t>Энергосбережение и повышение энергетической эффективности</t>
  </si>
  <si>
    <t>2</t>
  </si>
  <si>
    <t>1.2</t>
  </si>
  <si>
    <t>1.3</t>
  </si>
  <si>
    <t>Создание систем телемеханики и связи</t>
  </si>
  <si>
    <t>1.4</t>
  </si>
  <si>
    <t>Новое строительство</t>
  </si>
  <si>
    <t>2.1</t>
  </si>
  <si>
    <t>2.2</t>
  </si>
  <si>
    <t>Прочее новое строительство</t>
  </si>
  <si>
    <t>Оплата процентов за привлеченные кредитные ресурсы</t>
  </si>
  <si>
    <t>*</t>
  </si>
  <si>
    <t>**</t>
  </si>
  <si>
    <t>№ п/п</t>
  </si>
  <si>
    <t>Наименование проекта</t>
  </si>
  <si>
    <t>Вывод мощностей</t>
  </si>
  <si>
    <t>Ввод основных средств сетевых организаций</t>
  </si>
  <si>
    <t>Итого</t>
  </si>
  <si>
    <t>МВт, Гкал/час, км, МВ·А</t>
  </si>
  <si>
    <t>I кв.</t>
  </si>
  <si>
    <t>II кв.</t>
  </si>
  <si>
    <t>III кв.</t>
  </si>
  <si>
    <t>IV кв.</t>
  </si>
  <si>
    <t>млн. руб.</t>
  </si>
  <si>
    <t>Прогноз ввода/вывода объектов</t>
  </si>
  <si>
    <t>1.1.1</t>
  </si>
  <si>
    <t>1.1.2</t>
  </si>
  <si>
    <t>1.1.3</t>
  </si>
  <si>
    <t>1.1.4</t>
  </si>
  <si>
    <t>2.3</t>
  </si>
  <si>
    <t>0,25 МВА</t>
  </si>
  <si>
    <t>0,5 МВА</t>
  </si>
  <si>
    <t>0,8 МВА</t>
  </si>
  <si>
    <t>1,05 км</t>
  </si>
  <si>
    <t>0,07 км</t>
  </si>
  <si>
    <t>0,782 км</t>
  </si>
  <si>
    <t>0,63 МВА</t>
  </si>
  <si>
    <t>1,26 МВА</t>
  </si>
  <si>
    <t>план 2015 года</t>
  </si>
  <si>
    <t>план 2016 года</t>
  </si>
  <si>
    <t>план 2017 года</t>
  </si>
  <si>
    <t>план 2018 года</t>
  </si>
  <si>
    <t>план 2019 года</t>
  </si>
  <si>
    <t>0,1 МВА</t>
  </si>
  <si>
    <t>0,16 МВА</t>
  </si>
  <si>
    <t>Проектирование и строительство ТП-157А</t>
  </si>
  <si>
    <t>0,4 км</t>
  </si>
  <si>
    <t>Проектирование и строительство ТП-57А (водоподъем №3)</t>
  </si>
  <si>
    <t>0,4 МВА</t>
  </si>
  <si>
    <t>0,48 км</t>
  </si>
  <si>
    <t>КЛ и ВЛ</t>
  </si>
  <si>
    <t>ПС</t>
  </si>
  <si>
    <t>2.1.1</t>
  </si>
  <si>
    <t>2.1.2</t>
  </si>
  <si>
    <t>1.3.1</t>
  </si>
  <si>
    <t>Строительство ВЛ-6кВ от ПС ВПС до РП-3Б</t>
  </si>
  <si>
    <t>12км</t>
  </si>
  <si>
    <t>1шт.</t>
  </si>
  <si>
    <t>6 МВА</t>
  </si>
  <si>
    <t>Приобретение  автотранспорта и спецтехники</t>
  </si>
  <si>
    <t>С/П</t>
  </si>
  <si>
    <t>С</t>
  </si>
  <si>
    <t>Асфальтирование пром. площадки по адресу: 
г. Березовский, ул. 40 лет Победы, 5</t>
  </si>
  <si>
    <t>1.1.5</t>
  </si>
  <si>
    <t>1.1.6</t>
  </si>
  <si>
    <t>1.1.7</t>
  </si>
  <si>
    <t>1.1.8</t>
  </si>
  <si>
    <t>1.1.10</t>
  </si>
  <si>
    <t>1.1.11</t>
  </si>
  <si>
    <t>Проектирование и строительство административно-бытового здания по адресу: 
г. Березовский, ул. Фурманова, 26</t>
  </si>
  <si>
    <t>г. Кемерово</t>
  </si>
  <si>
    <t>г. Березовский</t>
  </si>
  <si>
    <t>1.1.12</t>
  </si>
  <si>
    <t>1.1.12.1</t>
  </si>
  <si>
    <t>1.1.12.2</t>
  </si>
  <si>
    <t>1.1.12.3</t>
  </si>
  <si>
    <t>Проектирование и реконструкция ВЛ-0,4кВ от РП-2</t>
  </si>
  <si>
    <t>Проектирование и строительство КТПН 59</t>
  </si>
  <si>
    <t>Проектирование и строительство КТПН 15</t>
  </si>
  <si>
    <t>Проектирование и строительство КТПН 81</t>
  </si>
  <si>
    <t>Проектирование и строительство КТПН 93</t>
  </si>
  <si>
    <t>Проектирование и строительство КТПН 47</t>
  </si>
  <si>
    <t>Проектирование и реконструкция ТП 80 с заменой силовых тр-ров и В/В и Н/В ячеек</t>
  </si>
  <si>
    <t>Проектирование и реконструкция ТП 14</t>
  </si>
  <si>
    <t>Проектирование и реконструкция ТП 40</t>
  </si>
  <si>
    <t>Проектирование и реконструкция ТП 77 с заменой силовых тр-ров и В/В и Н/В ячеек</t>
  </si>
  <si>
    <t>Проектирование и реконструкция ТП 37</t>
  </si>
  <si>
    <t>Проектирование и реконструкция ТП 98</t>
  </si>
  <si>
    <t>Проектирование и реконструкция ТП 39</t>
  </si>
  <si>
    <t xml:space="preserve">Проектирование и реконструкция ТП 50 с заменой силовых тр-ров </t>
  </si>
  <si>
    <t>Проектирование и реконструкция ТП 52 с заменой силовых тр-ров и В/В и Н/В ячеек</t>
  </si>
  <si>
    <t>Проектирование и реконструкция ТП 48 с заменой силовых тр-ров</t>
  </si>
  <si>
    <t>Проектирование и строительство КТПН 151</t>
  </si>
  <si>
    <t>Проектирование и строительство КТПН 88</t>
  </si>
  <si>
    <t>Проектирование и строительство КТПН 87</t>
  </si>
  <si>
    <t>Проектирование и строительство КТПН 12</t>
  </si>
  <si>
    <t>Проектирование и строительство КТПН 143</t>
  </si>
  <si>
    <t>Проектирование и строительство КТПН 146</t>
  </si>
  <si>
    <t>Проектирование и строительство КТПН 44 с установкой блока RM-6</t>
  </si>
  <si>
    <t>Проектирование и реконструкция ТП 142 с заменой оборудования</t>
  </si>
  <si>
    <t>Проектирование и реконструкция ТП 82 с заменой силовых тр-ров</t>
  </si>
  <si>
    <t>2.1.1.1</t>
  </si>
  <si>
    <t>2.1.1.2</t>
  </si>
  <si>
    <t>2.1.1.3</t>
  </si>
  <si>
    <t>2.1.1.5</t>
  </si>
  <si>
    <t>2.1.1.6</t>
  </si>
  <si>
    <t>2.1.1.7</t>
  </si>
  <si>
    <t>2.1.1.8</t>
  </si>
  <si>
    <t>Проектирование и реконструкция ТП 110 с установкой 2-х дополнительных ячеек 6 кВ и заменой оборудования 0,4кВ.</t>
  </si>
  <si>
    <t>12 км</t>
  </si>
  <si>
    <t>2.1.2.1</t>
  </si>
  <si>
    <t>2.1.2.2</t>
  </si>
  <si>
    <t>2.1.2.3</t>
  </si>
  <si>
    <t>2.1.2.4</t>
  </si>
  <si>
    <t>Проектирование и строительство РП-4</t>
  </si>
  <si>
    <t>Проектирование и реконструкция гаража по адресу: г. Кемерово, ул. Кирова, 9</t>
  </si>
  <si>
    <t>Перенос ТП 106 в центр электрических нагрузок, в т.ч.
- проектирование и реконструкция ВЛ-6кВ 
ф.6-23 ПС Первомайская;
- проектирование и строительство КТПН-106;
- проектирование и реконструкция ВЛ-0,4кВ от КТПН-106</t>
  </si>
  <si>
    <t>Проектирование и строительство КТПН 103 (замена МТП на КТПН)</t>
  </si>
  <si>
    <t>Проектирование и строительство КТПН 107 (замена МТП на КТПН)</t>
  </si>
  <si>
    <t>Перенос ТП 86 в центр электрических нагрузок, в т.ч.
- проектирование и реконструкция ВЛ-6кВ
ф.6-1-РП-1;
- проектирование и строительство КТПН-86;
- проектирование и реконструкция ВЛ-0,4кВ от КТПН-86</t>
  </si>
  <si>
    <t>Строительство ТП на ул. Дорожная (перевод нагрузки с ТП-891), в т.ч.
- проектирование и строительство КТПН 400кВА;
- проектирование и строительство ВЛ-10кВ отпайка от ф.Ю-22 к ТП.</t>
  </si>
  <si>
    <t>0,4 МВА
0,5 км</t>
  </si>
  <si>
    <t>Проектирование и установка двух "коммутационно-защитных аппаратов" (реклоузер или аналог ) на фид.6-12 РП "Южная" (замена ПП-1)</t>
  </si>
  <si>
    <t>Проектирование и установка "коммутационно-защитного аппарата " (реклоузер или аналог ) в середине линии ВЛ-10кВ фид. 10-18 п/ст "Октябрьская"</t>
  </si>
  <si>
    <t>Строительство ТП на ул. Баха, в т.ч.
- проектирование и строительство КТПН 400кВА;
- проектирование и строительство ВЛ-6кВ отпайка от ф.Я-6 к ТП;
- проектирование и строительство ВЛ-0,4кВ от ТП</t>
  </si>
  <si>
    <t>0,4 км
0,4 МВА
0,5 км</t>
  </si>
  <si>
    <t xml:space="preserve">
0,16 МВА
</t>
  </si>
  <si>
    <t>3,5  км
2,5 МВА</t>
  </si>
  <si>
    <t>Строительство В/В перемычки от ПС Октябрьская до РП центральных котельных, в т.ч.
- проектирование и строительство ЛЭП-10кВ от ПС Октябрьяская;
- проектирование и строительство РП с трансформатором 10/6 кВ</t>
  </si>
  <si>
    <t>Строительство ТП в центре электрических нагрузок на ул. Родниковая, в т.ч.
- проектирование и строительство КТПН 160кВА;
- проектирование и реконструкция ВЛ-10кВ ф.10-2;
- проектирование и реконструкция ВЛ-0,4кВ от ТП-116 с переводом части нагрузки на КТПН</t>
  </si>
  <si>
    <t xml:space="preserve">Проектирование и строительство КТПН 5 </t>
  </si>
  <si>
    <t>Проектирование и строительство КТПН 67</t>
  </si>
  <si>
    <t>1.1.11.1</t>
  </si>
  <si>
    <t>1.1.11.2</t>
  </si>
  <si>
    <t>1.1.11.3</t>
  </si>
  <si>
    <t>1.1.12.4</t>
  </si>
  <si>
    <t>1.1.12.5</t>
  </si>
  <si>
    <t>1.1.12.6</t>
  </si>
  <si>
    <t>1.1.12.7</t>
  </si>
  <si>
    <t>1.1.12.8</t>
  </si>
  <si>
    <t>1.1.12.9</t>
  </si>
  <si>
    <t>1.1.12.10</t>
  </si>
  <si>
    <t>1.1.12.11</t>
  </si>
  <si>
    <t>1.1.12.12</t>
  </si>
  <si>
    <t>1.1.12.13</t>
  </si>
  <si>
    <t>1.1.12.14</t>
  </si>
  <si>
    <t>1.1.12.15</t>
  </si>
  <si>
    <t>1.1.12.16</t>
  </si>
  <si>
    <t>1.1.12.17</t>
  </si>
  <si>
    <t>1.1.12.18</t>
  </si>
  <si>
    <t>1.1.12.19</t>
  </si>
  <si>
    <t>1.1.12.20</t>
  </si>
  <si>
    <t>1.1.12.21</t>
  </si>
  <si>
    <t>1.1.12.25</t>
  </si>
  <si>
    <t>1.1.12.26</t>
  </si>
  <si>
    <t>1.1.12.27</t>
  </si>
  <si>
    <t>1.1.12.28</t>
  </si>
  <si>
    <t>1.1.12.30</t>
  </si>
  <si>
    <t>1.1.12.32</t>
  </si>
  <si>
    <t>1.1.12.33</t>
  </si>
  <si>
    <t>1.1.12.34</t>
  </si>
  <si>
    <t>1.1.12.35</t>
  </si>
  <si>
    <t>1.1.12.36</t>
  </si>
  <si>
    <t>1.1.12.37</t>
  </si>
  <si>
    <t>1.1.12.38</t>
  </si>
  <si>
    <t>1.1.12.39</t>
  </si>
  <si>
    <t>1.1.12.40</t>
  </si>
  <si>
    <t>1.1.12.41</t>
  </si>
  <si>
    <t>1.1.12.42</t>
  </si>
  <si>
    <t>1.1.12.43</t>
  </si>
  <si>
    <t>1.1.12.44</t>
  </si>
  <si>
    <t>1.1.12.45</t>
  </si>
  <si>
    <t>1.1.12.46</t>
  </si>
  <si>
    <t>1.1.12.47</t>
  </si>
  <si>
    <t>1.1.12.48</t>
  </si>
  <si>
    <t>1.1.12.49</t>
  </si>
  <si>
    <t>1.1.12.50</t>
  </si>
  <si>
    <t>1.1.12.51</t>
  </si>
  <si>
    <t>1.1.12.52</t>
  </si>
  <si>
    <t>1.1.12.53</t>
  </si>
  <si>
    <t>1.1.12.54</t>
  </si>
  <si>
    <t>1.1.12.55</t>
  </si>
  <si>
    <t>1.1.12.56</t>
  </si>
  <si>
    <t>1.1.12.57</t>
  </si>
  <si>
    <t>1.1.12.58</t>
  </si>
  <si>
    <t>1.1.12.59</t>
  </si>
  <si>
    <t>1.1.12.60</t>
  </si>
  <si>
    <t>1.1.12.61</t>
  </si>
  <si>
    <t>1.1.12.62</t>
  </si>
  <si>
    <t>1.1.12.63</t>
  </si>
  <si>
    <t>1.1.12.64</t>
  </si>
  <si>
    <t>1.1.12.65</t>
  </si>
  <si>
    <t>1.1.12.66</t>
  </si>
  <si>
    <t>1.1.12.67</t>
  </si>
  <si>
    <t>1.1.12.68</t>
  </si>
  <si>
    <t>1.1.12.69</t>
  </si>
  <si>
    <t>Проектирование и строительство гаража на 
10 стояночных мест по адресу: г. Березовский, 
ул. 40 лет Победы, 5</t>
  </si>
  <si>
    <t>Проектирование и строительство автомоечного комплекса по адресу: г. Кемерово, ул. Пришкольная</t>
  </si>
  <si>
    <t>Проектирование и реконструкция ВЛ-6кВ фид.6-7 РП-Южная с заменой отпайки 1г-2г на кабельную линию на ТП-95</t>
  </si>
  <si>
    <t>Проектирование и реконструкция ТП 7 с заменой 
силовых тр-ров</t>
  </si>
  <si>
    <t>Проектирование и реконструкция ТП 29 с заменой силовых тр-ров</t>
  </si>
  <si>
    <t>Проектирование и реконструкция ТП 61 с заменой силовых тр-ров</t>
  </si>
  <si>
    <t>Проектирование и реконструкция ТП 49 с заменой силовых тр-ров</t>
  </si>
  <si>
    <t>Проектирование и реконструкция ТП 51 с заменой силовых тр-ров</t>
  </si>
  <si>
    <t>Проектирование и реконструкция ТП 55 с заменой силовых тр-ров</t>
  </si>
  <si>
    <t>Проектирование и реконструкция ТП 24 с заменой силовых тр-ров</t>
  </si>
  <si>
    <t>Проектирование и реконструкция ТП 53 с заменой силовых тр-ров</t>
  </si>
  <si>
    <t>Проектирование и реконструкция ТП 10 с заменой силовых тр-ров</t>
  </si>
  <si>
    <t>Проектирование и реконструкция ТП 114 с заменой силовых тр-ров</t>
  </si>
  <si>
    <t>Проектирование и реконструкция ТП 31 с заменой силовых тр-ров</t>
  </si>
  <si>
    <t>Проектирование и реконструкция ТП 34 с заменой силовых тр-ров</t>
  </si>
  <si>
    <t>Проектирование и реконструкция ТП 84 с заменой силовых тр-ров</t>
  </si>
  <si>
    <t>Проектирование и реконструкция ТП 102 с заменой силовых тр-ров</t>
  </si>
  <si>
    <t>Проектирование и реконструкция ТП 64 с заменой силовых тр-ров</t>
  </si>
  <si>
    <t>Проектирование и реконструкция ТП 68 с заменой силовых тр-ров</t>
  </si>
  <si>
    <t>Проектирование и реконструкция ТП 58 с заменой силовых тр-ров</t>
  </si>
  <si>
    <t>Проектирование и реконструкция ТП 62 с заменой силовых тр-ров</t>
  </si>
  <si>
    <t>Проектирование и реконструкция ТП 69 с заменой силовых тр-ров, оборудования ВН, НН</t>
  </si>
  <si>
    <t>Проектирование и реконструкция ТП 92 с заменой силовых тр-ров</t>
  </si>
  <si>
    <t>Проектирование и реконструкция ТП 73 с заменой силовых тр-ров</t>
  </si>
  <si>
    <t>Проектирование и реконструкция ТП 22 с заменой силовых тр-ров</t>
  </si>
  <si>
    <t>Проектирование и реконструкция ТП 36 с заменой силовых тр-ров</t>
  </si>
  <si>
    <t>Проектирование и реконструкция ТП 90 с заменой силовых тр-ров</t>
  </si>
  <si>
    <t>Проектирование и реконструкция ТП 124 с заменой силовых тр-ров</t>
  </si>
  <si>
    <t>Проектирование и реконструкция ТП 79 с заменой силовых тр-ров</t>
  </si>
  <si>
    <t>Проектирование и реконструкция ТП 30 с заменой силовых тр-ров</t>
  </si>
  <si>
    <t>Проектирование и реконструкция ТП 74 с заменой силовых тр-ров</t>
  </si>
  <si>
    <t>Проектирование и реконструкция ТП 54 с заменой силовых тр-ров</t>
  </si>
  <si>
    <t>Проектирование и внедрение АСДТУ
РП №№43, 44, 45</t>
  </si>
  <si>
    <t>Проектирование и строительство КЛ-10кВ 
ТП-403 - ТП-402 (резервирование ф.2-12, ф.2-25, 
ф.9-7, ф.9-8)</t>
  </si>
  <si>
    <t>Проектирование и строительство ВКЛ-10кВ от 
ПС Притомская до НФС-1</t>
  </si>
  <si>
    <t>Проектирование и строительство ВКЛ-10кВ от 
ПС Притомская до ТП 968</t>
  </si>
  <si>
    <t>Проектирование и строительство 
2х-трансформаторной ТП 35 с установкой блока 
RM-6, ул. Притомская набережная, 13</t>
  </si>
  <si>
    <t>Проектирование и строительство ТП 466 с установкой блока RM-6, пр.Ленина,60</t>
  </si>
  <si>
    <t>Проектирование и строительство ТП 503 с установкой блока RM-6, пр.Ленинградский,21</t>
  </si>
  <si>
    <t>Проектирование и строительство ТП 509 с установкой блока RM-6, б-р Строителей,26,б</t>
  </si>
  <si>
    <t>Проектирование и строительство ТП 514 с установкой блока RM-6, пр.Ленина,61</t>
  </si>
  <si>
    <t>Проектирование и строительство ТП 523 с установкой блока RM-6, пр.Ленина,122а</t>
  </si>
  <si>
    <t>Проектирование и строительство ТП 527 с установкой блока RM-6, пр.Ленина,132а</t>
  </si>
  <si>
    <t>Проектирование и строительство ТП 545 с установкой блока RM-6, пр.Ленина, 146/1</t>
  </si>
  <si>
    <t>Проектирование и строительство ТП 604 с установкой блока RM-6, пр.Московский,23</t>
  </si>
  <si>
    <t>Проектирование и строительство ТП 229 с установкой блока RM-6, ул. 40 лет Октября</t>
  </si>
  <si>
    <t>Проектирование и строительство ТП 231 с установкой блока RM-6, ул. Инициативная, 1А</t>
  </si>
  <si>
    <t>Проектирование и строительство ТП 1184 с установкой блока RM-6, ул. Институтская, 18</t>
  </si>
  <si>
    <t>1.1.12.70</t>
  </si>
  <si>
    <t>1.1.12.71</t>
  </si>
  <si>
    <t>1.1.12.72</t>
  </si>
  <si>
    <t>1.1.12.73</t>
  </si>
  <si>
    <t>1.1.12.74</t>
  </si>
  <si>
    <t>1.1.12.75</t>
  </si>
  <si>
    <t>1.1.12.76</t>
  </si>
  <si>
    <t>1.1.12.77</t>
  </si>
  <si>
    <t>1.1.12.78</t>
  </si>
  <si>
    <t>1.1.12.79</t>
  </si>
  <si>
    <t>1.1.12.80</t>
  </si>
  <si>
    <t>1.1.12.81</t>
  </si>
  <si>
    <t>1.1.12.82</t>
  </si>
  <si>
    <t>1.1.12.83</t>
  </si>
  <si>
    <t>г. Ленинск-Кузнецкий</t>
  </si>
  <si>
    <t>1.1.11.4</t>
  </si>
  <si>
    <t>1.1.12.84</t>
  </si>
  <si>
    <t>1.1.12.85</t>
  </si>
  <si>
    <t>Строительство ЦРП-ЛГ в Лесном городке</t>
  </si>
  <si>
    <t>3,2 МВА</t>
  </si>
  <si>
    <t>Проектирование и строительство РП-54</t>
  </si>
  <si>
    <t>Проектирование и строительство 
ТП 370, 371, 372, 373</t>
  </si>
  <si>
    <t>Реконструкция электрических сетей в Лесном городке, в т.ч.
- проектирование и строительство питающей 
ЛЭП-10кВ от ПС Больничная до ЦРП-ЛГ;
- проектирование и строительство ЛЭП-10кВ от ЦРП-ЛГ до ТП-370, 371, 372, 373;
- проектирование и строительство ЛЭП-0,4кВ от 
ТП-370, 371, 372, 373 до потребителей</t>
  </si>
  <si>
    <t>10 км</t>
  </si>
  <si>
    <t>2.1.1.11</t>
  </si>
  <si>
    <t>Проектирование и строительство КЛ -10кВ от 
ПС Мирная до Зоны «А»</t>
  </si>
  <si>
    <t>2,0 км</t>
  </si>
  <si>
    <t>Проектирование и строительство КЛ-10кВ от 
ПС Мирная до РП-12</t>
  </si>
  <si>
    <t>Проектирование и строительство КЛ-10кВ от 
ПС Мирная до РП-6</t>
  </si>
  <si>
    <t>1.1.11.5</t>
  </si>
  <si>
    <t>1.1.11.6</t>
  </si>
  <si>
    <t>1.1.11.7</t>
  </si>
  <si>
    <t>2 км</t>
  </si>
  <si>
    <t>План 2015 года</t>
  </si>
  <si>
    <t xml:space="preserve">План 2016 года
</t>
  </si>
  <si>
    <t xml:space="preserve">План 2017 года
</t>
  </si>
  <si>
    <t xml:space="preserve">План 2018 года
</t>
  </si>
  <si>
    <t xml:space="preserve">План 2019 года
</t>
  </si>
  <si>
    <t>0,32 МВА</t>
  </si>
  <si>
    <t>0,063 МВА</t>
  </si>
  <si>
    <t>2 реклоузера</t>
  </si>
  <si>
    <t>0,18 МВА</t>
  </si>
  <si>
    <t>0,315 МВА</t>
  </si>
  <si>
    <t>0,565 МВА</t>
  </si>
  <si>
    <t>0,88 МВА</t>
  </si>
  <si>
    <t>0,715 МВА</t>
  </si>
  <si>
    <t>0,72 МВА</t>
  </si>
  <si>
    <t>4,46 МВА</t>
  </si>
  <si>
    <t>12,6 км</t>
  </si>
  <si>
    <t>1 реклоузер</t>
  </si>
  <si>
    <t>Проектирование и строительство КЛ-10кВ 
ТП-403 - ТП-402 (резервирование ф.2-12, ф.2-25, ф.9-7, ф.9-8)</t>
  </si>
  <si>
    <t>Проектирование и реконструкция ТП 7 с заменой силовых тр-ров</t>
  </si>
  <si>
    <t>г. Ленинск-Кузнецкий (Лесной городок)</t>
  </si>
  <si>
    <t xml:space="preserve">
Проектирование и строительство питающей 
ЛЭП-10кВ от ПС Больничная до ЦРП-ЛГ;
</t>
  </si>
  <si>
    <t>Проектирование и строительство ЛЭП  10кВ от ЦРП-ЛГ до ТП-370, 371, 372, 373;</t>
  </si>
  <si>
    <t>Проектирование и строительство ЛЭП-0,4кВ от ТП-370, 371, 372, 373 до потребителей</t>
  </si>
  <si>
    <t xml:space="preserve"> - проектирование и строительство КТПН-86;</t>
  </si>
  <si>
    <t xml:space="preserve"> - проектирование и реконструкция ВЛ-0,4кВ от КТПН-86</t>
  </si>
  <si>
    <t>Перенос ТП 106 в центр электрических нагрузок, в т.ч.
- проектирование и реконструкция ВЛ-6кВ 
ф.6-23 ПС Первомайская;</t>
  </si>
  <si>
    <t xml:space="preserve"> - проектирование и строительство КТПН-106;</t>
  </si>
  <si>
    <t xml:space="preserve"> - проектирование и реконструкция ВЛ-0,4кВ от КТПН-106</t>
  </si>
  <si>
    <t>Перенос ТП 86 в центр электрических нагрузок, в т.ч.
- проектирование и реконструкция ВЛ-6кВ
ф.6-1-РП-1;</t>
  </si>
  <si>
    <t xml:space="preserve"> - проектирование и строительство РП с трансформатором 10/6 кВ</t>
  </si>
  <si>
    <t>Строительство В/В перемычки от ПС Октябрьская до РП центральных котельных, в т.ч.
- проектирование и строительство ЛЭП-10кВ от ПС Октябрьяская;</t>
  </si>
  <si>
    <t xml:space="preserve"> - проектирование и строительство ВЛ-0,4кВ от ТП</t>
  </si>
  <si>
    <t>Строительство ТП на ул. Баха, в т.ч.
- проектирование и строительство КТПН 400кВА;</t>
  </si>
  <si>
    <t xml:space="preserve"> - проектирование и строительство ВЛ-6кВ отпайка от ф.Я-6 к ТП;</t>
  </si>
  <si>
    <t xml:space="preserve"> - проектирование и строительство ВЛ-10кВ отпайка от ф.Ю-22 к ТП.</t>
  </si>
  <si>
    <t>Строительство ТП на ул. Дорожная (перевод нагрузки с ТП-891), в т.ч.
- проектирование и строительство КТПН 400кВА;</t>
  </si>
  <si>
    <t xml:space="preserve"> - проектирование и реконструкция ВЛ-0,4кВ от ТП-116 с переводом части нагрузки на КТПН</t>
  </si>
  <si>
    <t>Строительство ТП в центре электрических нагрузок на ул. Родниковая, в т.ч.
- проектирование и строительство КТПН 160кВА</t>
  </si>
  <si>
    <t xml:space="preserve"> - проектирование и реконструкция ВЛ-10кВ ф.10-2;</t>
  </si>
  <si>
    <t>1.1.12.86</t>
  </si>
  <si>
    <t>Проектирование и реконструкция инженерных систем и коммуникаций здания по адресу: 
г. Березовский, ул. 40 лет Победы, 5</t>
  </si>
  <si>
    <t>Обоснования</t>
  </si>
  <si>
    <t>ПЗ, ведомость установленного оборудования на ТП-95, поопорная схема фидера</t>
  </si>
  <si>
    <t>ПЗ, однолинейная схема ТП-359, отчет по результатам обследования здания ТП №359, протоколы проведения замеров напряжения на стороне 0,4 кВ, протокол испытания распределительных устройств, протоколы испытания повышенным напряжением трансформаторов, акт технического освидетельствования ТП-359</t>
  </si>
  <si>
    <t>Стоимость, по мнению экспертов, тыс. руб.</t>
  </si>
  <si>
    <t xml:space="preserve">ПЗ, однолинейная схема ТП-35, суточные замеры нагрузки, отчет по результатам обследования здания ТП №35, протоколы проведения замеров напряжения на стороне 0,4 кВ, протокол испытания распределительных устройств, протоколы испытания повышенным напряжением трансформаторов, акт технического освидетельствования </t>
  </si>
  <si>
    <t xml:space="preserve">ПЗ, однолинейная схема ТП-404, суточные замеры нагрузки, отчет по результатам обследования здания ТП №404, протоколы проведения замеров напряжения на стороне 0,4 кВ, протокол испытания распределительных устройств, акт технического освидетельствования, протоколы испытания повышенным напряжением трансформаторов,  </t>
  </si>
  <si>
    <t>ПЗ, однолинейная схема ТП-466, суточные замеры нагрузки, акт технического освидетельствования, протокол испытания распределительных устройств, протоколы испытания повышенным напряжением трансформаторов,  отчет по результатам обследования здания ТП №466, протоколы проведения замеров напряжения на стороне 0,4 кВ</t>
  </si>
  <si>
    <t>ПЗ, однолинейная схема ТП-503, суточные замеры нагрузки, акт технического освидетельствования, протокол испытания распределительных устройств, протоколы испытания повышенным напряжением трансформаторов,  отчет по результатам обследования здания ТП №503, протоколы проведения замеров напряжения на стороне 0,4 кВ</t>
  </si>
  <si>
    <t>ПЗ, однолинейная схема ТП-509, акт технического освидетельствования, протокол испытания распределительных устройств, протоколы испытания повышенным напряжением трансформаторов,  отчет по результатам обследования здания ТП №509, протоколы проведения замеров напряжения на стороне 0,4 кВ</t>
  </si>
  <si>
    <t>ПЗ, однолинейная схема ТП-523, суточные замеры нагрузки, акт технического освидетельствования, протокол испытания распределительных устройств, протоколы испытания повышенным напряжением трансформаторов,  отчет по результатам обследования здания ТП №523, протоколы проведения замеров напряжения на стороне 0,4 кВ</t>
  </si>
  <si>
    <t>ПЗ, однолинейная схема ТП-514, суточные замеры нагрузки, акт технического освидетельствования, протокол испытания распределительных устройств, протоколы испытания повышенным напряжением трансформаторов,  отчет по результатам обследования здания ТП №514, протоколы проведения замеров напряжения на стороне 0,4 кВ</t>
  </si>
  <si>
    <t>ПЗ, однолинейная схема ТП-527, суточные замеры нагрузки, акт технического освидетельствования, протокол испытания распределительных устройств, протоколы испытания повышенным напряжением трансформаторов,  отчет по результатам обследования здания ТП №527, протоколы проведения замеров напряжения на стороне 0,4 кВ</t>
  </si>
  <si>
    <t>ПЗ, однолинейная схема ТП-545, суточные замеры нагрузки, акт технического освидетельствования, протокол испытания распределительных устройств, протоколы испытания повышенным напряжением трансформаторов,  отчет по результатам обследования здания ТП №545, протоколы проведения замеров напряжения на стороне 0,4 кВ</t>
  </si>
  <si>
    <t>ПЗ, однолинейная схема ТП-604, суточные замеры нагрузки, акт технического освидетельствования, протокол испытания распределительных устройств, протоколы испытания повышенным напряжением трансформаторов,  отчет по результатам обследования здания ТП №604, протоколы проведения замеров напряжения на стороне 0,4 кВ</t>
  </si>
  <si>
    <t>ПЗ, однолинейная схема ТП-229, акт технического освидетельствования, протокол испытания распределительных устройств, протоколы испытания повышенным напряжением трансформаторов,  отчет по результатам обследования здания ТП №229, протоколы проведения замеров напряжения на стороне 0,4 кВ</t>
  </si>
  <si>
    <t>ПЗ, однолинейная схема ТП-231, акт технического освидетельствования, протокол испытания распределительных устройств, протоколы испытания повышенным напряжением трансформаторов,  отчет по результатам обследования здания ТП №231, протоколы проведения замеров напряжения на стороне 0,4 кВ</t>
  </si>
  <si>
    <t>ПЗ, однолинейная схема ТП-1184, акт технического освидетельствования, протокол испытания распределительных устройств, протоколы испытания повышенным напряжением трансформаторов,  отчет по результатам обследования здания ТП №1184, протоколы проведения замеров напряжения на стороне 0,4 кВ</t>
  </si>
  <si>
    <t>ПЗ, паспорт РП-54, письмо ООО "Электроаппаратный завод" о прекращении производства привода ПЭ-11 и ППО-10, акт технического освидетельствования РП-54, протоколы испытания распределительных устройств</t>
  </si>
  <si>
    <t>ПЗ, ведомость установленного оборудования на ТП-5, схема ВЛ-0,4 ТП-5, поопорная схема ВЛ, фото, акт технического освидетельствования, протокол испытания трансформатора</t>
  </si>
  <si>
    <t>ПЗ, фото, акт технического освидетельствования, протоколы испытания трансформаторов</t>
  </si>
  <si>
    <t>ПЗ, ведомость установленного оборудования на ТП-15, схема ВЛ-0,4 от ТП-15, поопорная схема ВЛ, фото, акт технического освидетельствования, протокол испытания трансформатора</t>
  </si>
  <si>
    <t>ПЗ, ведомость установленного оборудования на ТП-81, фото, акт технического освидетельствования, протоколы испытания трансформаторов</t>
  </si>
  <si>
    <t>ПЗ, ведомость установленного оборудования на ТП-93, схема ВЛ-0,4 от ТП-93, поопорная схема ВЛ, фото,  акт технического освидетельствования, протокол испытания трансформатора</t>
  </si>
  <si>
    <t>ПЗ, схемы электроснабжения, фото</t>
  </si>
  <si>
    <t>ПЗ, ведомость установленного оборудования в ТП-86, схема электроснабжения, акт технического освидетельствования, протокол испытания трансформатора</t>
  </si>
  <si>
    <t>ПЗ, ведомость установленного оборудования в ТП-67, схемы электроснабжения, акт технического освидетельствования, протокол испытания трансформатора</t>
  </si>
  <si>
    <t>ПЗ, ведомость установленного оборудования в ТП-103, схема электроснабжения, фото, акт технического освидетельствования, протокол испытания трансформатора</t>
  </si>
  <si>
    <t>ПЗ, ведомость установленного оборудования в ТП-47,  фото, акт технического освидетельствования, протоколы испытания трансформаторов</t>
  </si>
  <si>
    <t>ПЗ, ведомость установленного оборудования в ТП-106, схема электроснабжения, фото, акт технического освидетельствования, протокол испытания трансформатора</t>
  </si>
  <si>
    <t>ПЗ, ведомость установленного оборудования в ТП-107, схемы электроснабжения, фото, акт технического освидетельствования, протокол испытания трансформатора</t>
  </si>
  <si>
    <t>ПЗ, учетно-контрольная карта КЛ, схемы электроснабжения (существующая и планируемая)</t>
  </si>
  <si>
    <t>ПЗ</t>
  </si>
  <si>
    <t>ПЗ, схема ТП-403, паспорт ТП-403, суточные замеры</t>
  </si>
  <si>
    <t>ПЗ, схема энергоснабжения, титульный лист рабочей документации. Техусловия на ПИР</t>
  </si>
  <si>
    <t>ПЗ, схемы энергоснабжения</t>
  </si>
  <si>
    <t>ПЗ, суточные замеры нагрузки</t>
  </si>
  <si>
    <t>ПЗ, выкопировка с плана г. Березовский, существующая схема питания ВЛ-0,4 кВ от ТП-116, замеры нагрузок на ТП-116</t>
  </si>
  <si>
    <t>ПЗ (автокран, а/м с манипулятором, экскаватор-погрузчик с гидромолотом, автогидроподъемник, тойота камри, тойота королла), прайс-листы, дефектная ведомость на автокран, конкурентный лист предложений поставщиков автокранов,  дефектная ведомость на гидроманипулятор, конкурентный лист предложений поставщиков кранов-манипуляторов, акт обследования технического состояния экскаватора, протокол о проведении запроса предложений на поставку экскаваторов-погрузчиков, акт обследования автогидроподъемника, протокол о проведении запроса предложений на поставку автогидроподъемников, акт обследования легкового а/м тойота камри, конкурентный лист предложений автосалонов Тойота,  акт обследования легкового а/м митсубиши лансер, конкурентный лист предложений автосалонов Тойота, акт обследования а/м ГАЗ-2217, конкурентный лист предложений поставщиков а/м ГАЗ-2217</t>
  </si>
  <si>
    <t>ПЗ, письмо СКЭК в адрес ООО "Инвестпроект" (арендодатель помещения) о несоответствии температуры воздуха в помещениях требованиям СанПиН, акт замера температуры в кабинетах, протоколы измерений и оценки световой среды, расчет необходимой площади для размещения персонала, ССР, сметы, смета на ПИР, задание на ПИР</t>
  </si>
  <si>
    <t>ПЗ,  ССР, сметы, смета на ПИР, задание на ПИР, сметная документация (ССР, локальные сметы)</t>
  </si>
  <si>
    <t>ПЗ, запрос АКО информации для коректировки Схемы и программы перспективного развития электроэнергетики КО, письмо ОАО "СКЭК" в адрес ЗАО "Сибирский ЭНТЦ" о направлении информации  для коректировки Схемы и программы перспективного развития электроэнергетики КО, карта планируемого энергоснабжения г. Кемерово, задание на ПИР</t>
  </si>
  <si>
    <t>ПЗ, запрос АКО информации для коректировки Схемы и программы перспективного развития электроэнергетики КО, письмо ОАО "СКЭК" в адрес ЗАО "Сибирский ЭНТЦ" о направлении информации  для коректировки Схемы и программы перспективного развития электроэнергетики КО, карта планируемого энергоснабжения г. Кемерово, задания на ПИР</t>
  </si>
  <si>
    <t>рабочая документация, ПЗ, ССР, сметы, смета на ПИР</t>
  </si>
  <si>
    <t>Устранение замечаний</t>
  </si>
  <si>
    <t>Доп.обоснование необходимости с эк.расчетом;
Переделать смету на 70млн.руб.+перерасчет на площадь</t>
  </si>
  <si>
    <t>без изменения</t>
  </si>
  <si>
    <t>1.1.11.8</t>
  </si>
  <si>
    <t>Проектирование и строительство КЛ-10кВ от РП-37 до ТП-741, ТП-499</t>
  </si>
  <si>
    <t>1,75 км</t>
  </si>
  <si>
    <t>Новое обоснование,
ССР</t>
  </si>
  <si>
    <t>Проектирование и реконструкция ТП-359 с установкой блока RM-6, ж/д Больница</t>
  </si>
  <si>
    <t>Проектирование и реконструкция ТП 404 с установкой блока RM-6, пр.Ленина,65</t>
  </si>
  <si>
    <t>Акт тех.осмотра,
ССР-аналог+расчет</t>
  </si>
  <si>
    <t>ССР-аналог+расчет</t>
  </si>
  <si>
    <t>техзадание на ПИР</t>
  </si>
  <si>
    <t>Доп.обоснование необходимости,
ССР-аналог + расчет - пердставлены</t>
  </si>
  <si>
    <t>Обоснование необходимости,
ССР-аналог + расчет, тех.зад.ПИР</t>
  </si>
  <si>
    <t>Обоснование необходимости,
ССР-аналог + расчет тех.зад.ПИР</t>
  </si>
  <si>
    <t>Проектирование и реконструкция ПС Новая 35/10 кВ</t>
  </si>
  <si>
    <t>10МВА</t>
  </si>
  <si>
    <t>Обоснование необходимости,
Задание на ПИР, ССР,ТУ</t>
  </si>
  <si>
    <t>Проектирование и реконструкция КЛ-10кВ от ПС Новая до РП-16</t>
  </si>
  <si>
    <t>Проектирование и реконструкция КЛ-10кВ от ПС Западная до РП-17</t>
  </si>
  <si>
    <t>Проектирование и реконструкция КЛ-10кВ от ПС Западная до РП-16</t>
  </si>
  <si>
    <t>1,8км</t>
  </si>
  <si>
    <t>Новое обоснование,
ССР-аналог, задание на ПИР</t>
  </si>
  <si>
    <t>ПЗ,
ССР, задание на ПИР</t>
  </si>
  <si>
    <t>3,6 км</t>
  </si>
  <si>
    <t>перенесено на 2016-2017гг.</t>
  </si>
  <si>
    <t>2ед.</t>
  </si>
  <si>
    <t>2 ед.</t>
  </si>
  <si>
    <t>1,8 км</t>
  </si>
  <si>
    <t>30 МВА</t>
  </si>
  <si>
    <t>20 МВА</t>
  </si>
  <si>
    <t>Источники финансирования инвестиционных программ ОАО "Северо-Кузбасская энергетическая компания" (в прогнозных ценах соответствующих лет), млн. рублей</t>
  </si>
  <si>
    <t>Источник финансирования</t>
  </si>
  <si>
    <t>План 2016 года</t>
  </si>
  <si>
    <t>План 2017 года</t>
  </si>
  <si>
    <t>План 2018 года</t>
  </si>
  <si>
    <t>План 2019 года</t>
  </si>
  <si>
    <t>Прибыль, направляемая на инвестиции:</t>
  </si>
  <si>
    <t>в т.ч. прибыль со свободного сектора</t>
  </si>
  <si>
    <t>в т.ч. от технологического присоединения (для электросетевых компаний)</t>
  </si>
  <si>
    <t>1.1.3.1</t>
  </si>
  <si>
    <t>в т.ч. от технологического присоединения генерации</t>
  </si>
  <si>
    <t>1.1.3.2</t>
  </si>
  <si>
    <t>в т.ч. от технологического присоединения потребителей</t>
  </si>
  <si>
    <t>Прочая прибыль</t>
  </si>
  <si>
    <t>1.2.1</t>
  </si>
  <si>
    <t>1.2.2</t>
  </si>
  <si>
    <t>Прочая амортизация</t>
  </si>
  <si>
    <t>1.2.3</t>
  </si>
  <si>
    <t>Недоиспользованная амортизация прошлых лет</t>
  </si>
  <si>
    <t>Возврат НДС</t>
  </si>
  <si>
    <t>Прочие собственные средства</t>
  </si>
  <si>
    <t>1.4.1</t>
  </si>
  <si>
    <t>в т.ч. средства допэмиссии</t>
  </si>
  <si>
    <t>1.5</t>
  </si>
  <si>
    <t>Остаток собственных средств на начало года</t>
  </si>
  <si>
    <t>Привлеченные средства, в т.ч.:</t>
  </si>
  <si>
    <t>Кредиты</t>
  </si>
  <si>
    <t>Облигационные займы</t>
  </si>
  <si>
    <t>Займы организаций</t>
  </si>
  <si>
    <t>2.4</t>
  </si>
  <si>
    <t>Бюджетное финансирование</t>
  </si>
  <si>
    <t>2.5</t>
  </si>
  <si>
    <t>Средства внешних инвесторов</t>
  </si>
  <si>
    <t>2.6</t>
  </si>
  <si>
    <t>Использование лизинга</t>
  </si>
  <si>
    <t>2.7</t>
  </si>
  <si>
    <t>Прочие привлеченные средства</t>
  </si>
  <si>
    <t>ВСЕГО источников финансирования</t>
  </si>
  <si>
    <t>для ОГК/ТГК, в том числе</t>
  </si>
  <si>
    <t>ДПМ</t>
  </si>
  <si>
    <t>вне ДПМ</t>
  </si>
  <si>
    <t>План, в соответствии с утвержденной инвестиционной программой, указать, кем и когда утверждена инвестиционная программа.</t>
  </si>
  <si>
    <t>Для сетевых компаний, переходящих на метод тарифного регулирования RAB, горизонт планирования может быть больше.</t>
  </si>
  <si>
    <t>Объем финансирования с НДС</t>
  </si>
  <si>
    <t>Проектирование и строительство ТП 503 с установкой блока RM-6, пр.Ленинградский, 21</t>
  </si>
  <si>
    <t>17,5 км</t>
  </si>
  <si>
    <t>приложение №1 к постановлению</t>
  </si>
  <si>
    <t>региональной энергетической комиссии</t>
  </si>
  <si>
    <t>Кемеровской области</t>
  </si>
  <si>
    <t>Полная стоимость строитель-
ства</t>
  </si>
  <si>
    <t>Остаточная стоимость строитель-
ства</t>
  </si>
  <si>
    <t>Собственные средства с НДС</t>
  </si>
  <si>
    <t>в т.ч. инвестиционная составляющая в тарифе без НДС</t>
  </si>
  <si>
    <t>Амортизация, учтенная в тарифе без НДС</t>
  </si>
  <si>
    <t>Амортизация без НДС</t>
  </si>
  <si>
    <t>приложение №2 к постановлению</t>
  </si>
  <si>
    <t>приложение №3 к постановлению</t>
  </si>
  <si>
    <t>Первоначальная стоимость вводимых основных средств (без НДС)</t>
  </si>
  <si>
    <t xml:space="preserve">км/МВ·А/другое </t>
  </si>
  <si>
    <t>Проектирование и строительство КЛ -10кВ от ПС Мирная до Зоны «А»</t>
  </si>
  <si>
    <t>Проектирование и строительство КЛ-10кВ от ПС Мирная до РП-12</t>
  </si>
  <si>
    <t>Проектирование и строительство КЛ-10кВ от ПС Мирная до РП-6</t>
  </si>
  <si>
    <t>Перечень инвестиционных проектов на период реализации инвестиционной программы  ОАО "Северо-Кузбасская энергетическая компания" и план их финансирования на 2015-2019 гг.</t>
  </si>
  <si>
    <t>Проектирование и строительство 
2х-трансформаторной ТП 35 с установкой блока RM-6, ул. Притомская набережная, 13</t>
  </si>
  <si>
    <t>Проектирование и строительство ВКЛ-10кВ от ПС Притомская до ТП 968</t>
  </si>
  <si>
    <t>Проектирование и строительство ВКЛ-10кВ от ПС Притомская до НФС-1</t>
  </si>
  <si>
    <t>от "18" декабря 2014 года  № 945</t>
  </si>
  <si>
    <t>от  "18"  декабря 2014 года  № 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</si>
</sst>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0.000"/>
    <numFmt numFmtId="166" formatCode="0.0"/>
  </numFmts>
  <fonts count="14" x14ac:knownFonts="1">
    <font>
      <sz val="10"/>
      <name val="Arial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 applyAlignment="1"/>
    <xf numFmtId="0" fontId="4" fillId="0" borderId="0" xfId="0" applyFont="1" applyFill="1"/>
    <xf numFmtId="0" fontId="4" fillId="0" borderId="0" xfId="0" applyFont="1"/>
    <xf numFmtId="3" fontId="5" fillId="0" borderId="0" xfId="0" applyNumberFormat="1" applyFont="1" applyFill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6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Fill="1" applyAlignment="1">
      <alignment wrapText="1"/>
    </xf>
    <xf numFmtId="0" fontId="3" fillId="0" borderId="3" xfId="0" applyFont="1" applyFill="1" applyBorder="1" applyAlignment="1">
      <alignment vertical="center" wrapText="1"/>
    </xf>
    <xf numFmtId="0" fontId="3" fillId="0" borderId="0" xfId="0" applyFont="1" applyFill="1" applyAlignment="1">
      <alignment wrapText="1"/>
    </xf>
    <xf numFmtId="0" fontId="6" fillId="0" borderId="3" xfId="0" applyFont="1" applyFill="1" applyBorder="1" applyAlignment="1">
      <alignment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65" fontId="6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10" fillId="0" borderId="0" xfId="0" applyFont="1" applyFill="1" applyAlignment="1">
      <alignment horizontal="right" wrapText="1"/>
    </xf>
    <xf numFmtId="0" fontId="9" fillId="0" borderId="0" xfId="0" applyFont="1" applyFill="1" applyAlignment="1"/>
    <xf numFmtId="0" fontId="4" fillId="0" borderId="0" xfId="0" applyFont="1" applyFill="1" applyAlignment="1">
      <alignment horizontal="left" vertical="top"/>
    </xf>
    <xf numFmtId="0" fontId="6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3" xfId="0" applyNumberFormat="1" applyFont="1" applyBorder="1" applyAlignment="1">
      <alignment horizontal="center" wrapText="1"/>
    </xf>
    <xf numFmtId="0" fontId="3" fillId="0" borderId="3" xfId="0" applyNumberFormat="1" applyFont="1" applyFill="1" applyBorder="1" applyAlignment="1">
      <alignment horizontal="center" wrapText="1"/>
    </xf>
    <xf numFmtId="0" fontId="3" fillId="0" borderId="3" xfId="0" applyFont="1" applyBorder="1"/>
    <xf numFmtId="0" fontId="3" fillId="0" borderId="3" xfId="0" applyFont="1" applyFill="1" applyBorder="1"/>
    <xf numFmtId="164" fontId="3" fillId="0" borderId="3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right" vertical="center" wrapText="1"/>
    </xf>
    <xf numFmtId="164" fontId="3" fillId="0" borderId="3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/>
    <xf numFmtId="0" fontId="12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64" fontId="3" fillId="0" borderId="0" xfId="0" applyNumberFormat="1" applyFont="1" applyFill="1" applyAlignment="1">
      <alignment wrapText="1"/>
    </xf>
    <xf numFmtId="0" fontId="3" fillId="0" borderId="3" xfId="0" applyFont="1" applyBorder="1" applyAlignment="1">
      <alignment wrapText="1"/>
    </xf>
    <xf numFmtId="0" fontId="3" fillId="0" borderId="3" xfId="0" applyFont="1" applyFill="1" applyBorder="1" applyAlignment="1">
      <alignment wrapText="1"/>
    </xf>
    <xf numFmtId="164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2" fillId="0" borderId="0" xfId="0" applyFont="1"/>
    <xf numFmtId="166" fontId="3" fillId="0" borderId="0" xfId="0" applyNumberFormat="1" applyFont="1"/>
    <xf numFmtId="164" fontId="3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6" fillId="0" borderId="3" xfId="0" applyFont="1" applyBorder="1" applyAlignment="1">
      <alignment horizontal="center" vertical="center"/>
    </xf>
    <xf numFmtId="3" fontId="5" fillId="0" borderId="0" xfId="0" applyNumberFormat="1" applyFont="1" applyFill="1" applyAlignment="1">
      <alignment wrapText="1"/>
    </xf>
    <xf numFmtId="164" fontId="6" fillId="0" borderId="3" xfId="0" applyNumberFormat="1" applyFont="1" applyBorder="1" applyAlignment="1">
      <alignment horizontal="center"/>
    </xf>
    <xf numFmtId="0" fontId="6" fillId="0" borderId="0" xfId="0" applyFont="1"/>
    <xf numFmtId="4" fontId="6" fillId="0" borderId="0" xfId="0" applyNumberFormat="1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justify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V168"/>
  <sheetViews>
    <sheetView showGridLines="0" tabSelected="1" view="pageBreakPreview" topLeftCell="D1" zoomScale="73" zoomScaleNormal="80" zoomScaleSheetLayoutView="73" workbookViewId="0">
      <pane ySplit="14" topLeftCell="A15" activePane="bottomLeft" state="frozen"/>
      <selection pane="bottomLeft" activeCell="T12" sqref="T12"/>
    </sheetView>
  </sheetViews>
  <sheetFormatPr defaultRowHeight="12.75" x14ac:dyDescent="0.2"/>
  <cols>
    <col min="1" max="1" width="9.42578125" style="17" customWidth="1"/>
    <col min="2" max="2" width="46.140625" style="12" customWidth="1"/>
    <col min="3" max="3" width="9.42578125" style="12" customWidth="1"/>
    <col min="4" max="4" width="12.28515625" style="12" customWidth="1"/>
    <col min="5" max="5" width="11.28515625" style="12" customWidth="1"/>
    <col min="6" max="6" width="11" style="12" customWidth="1"/>
    <col min="7" max="8" width="13.28515625" style="12" customWidth="1"/>
    <col min="9" max="9" width="16.5703125" style="12" customWidth="1"/>
    <col min="10" max="15" width="10.28515625" style="12" customWidth="1"/>
    <col min="16" max="20" width="10.7109375" style="12" customWidth="1"/>
    <col min="21" max="21" width="10.7109375" style="12" hidden="1" customWidth="1"/>
    <col min="22" max="22" width="69.5703125" style="17" hidden="1" customWidth="1"/>
    <col min="23" max="23" width="54.42578125" style="55" hidden="1" customWidth="1"/>
    <col min="24" max="24" width="14.7109375" style="54" hidden="1" customWidth="1"/>
    <col min="25" max="25" width="20" style="12" customWidth="1"/>
    <col min="26" max="26" width="9.140625" style="12" customWidth="1"/>
    <col min="27" max="16384" width="9.140625" style="12"/>
  </cols>
  <sheetData>
    <row r="1" spans="1:230" ht="18" customHeight="1" x14ac:dyDescent="0.25">
      <c r="T1" s="99" t="s">
        <v>453</v>
      </c>
    </row>
    <row r="2" spans="1:230" ht="18.75" customHeight="1" x14ac:dyDescent="0.25">
      <c r="T2" s="99" t="s">
        <v>454</v>
      </c>
    </row>
    <row r="3" spans="1:230" ht="18" customHeight="1" x14ac:dyDescent="0.25">
      <c r="S3" s="72"/>
      <c r="T3" s="99" t="s">
        <v>455</v>
      </c>
      <c r="U3" s="72"/>
    </row>
    <row r="4" spans="1:230" ht="25.5" customHeight="1" x14ac:dyDescent="0.25">
      <c r="S4" s="72"/>
      <c r="T4" s="99" t="s">
        <v>473</v>
      </c>
      <c r="U4" s="72"/>
    </row>
    <row r="5" spans="1:230" ht="15.75" customHeight="1" x14ac:dyDescent="0.25">
      <c r="Q5" s="10"/>
      <c r="R5" s="10"/>
      <c r="S5" s="10"/>
      <c r="T5" s="102"/>
      <c r="U5" s="102"/>
    </row>
    <row r="8" spans="1:230" ht="15.75" customHeight="1" x14ac:dyDescent="0.25">
      <c r="A8" s="120" t="s">
        <v>469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</row>
    <row r="10" spans="1:230" ht="13.5" thickBot="1" x14ac:dyDescent="0.25">
      <c r="P10" s="35"/>
      <c r="Q10" s="35"/>
      <c r="R10" s="35"/>
      <c r="S10" s="35"/>
      <c r="T10" s="35"/>
      <c r="U10" s="35"/>
    </row>
    <row r="11" spans="1:230" s="18" customFormat="1" ht="29.25" customHeight="1" x14ac:dyDescent="0.2">
      <c r="A11" s="136" t="s">
        <v>0</v>
      </c>
      <c r="B11" s="133" t="s">
        <v>1</v>
      </c>
      <c r="C11" s="133" t="s">
        <v>2</v>
      </c>
      <c r="D11" s="133" t="s">
        <v>3</v>
      </c>
      <c r="E11" s="138" t="s">
        <v>5</v>
      </c>
      <c r="F11" s="133" t="s">
        <v>6</v>
      </c>
      <c r="G11" s="133" t="s">
        <v>456</v>
      </c>
      <c r="H11" s="133" t="s">
        <v>457</v>
      </c>
      <c r="I11" s="133" t="s">
        <v>8</v>
      </c>
      <c r="J11" s="133" t="s">
        <v>9</v>
      </c>
      <c r="K11" s="133"/>
      <c r="L11" s="133"/>
      <c r="M11" s="133"/>
      <c r="N11" s="133"/>
      <c r="O11" s="133"/>
      <c r="P11" s="133" t="s">
        <v>450</v>
      </c>
      <c r="Q11" s="133"/>
      <c r="R11" s="133"/>
      <c r="S11" s="133"/>
      <c r="T11" s="133"/>
      <c r="U11" s="135"/>
      <c r="V11" s="121" t="s">
        <v>333</v>
      </c>
      <c r="W11" s="121" t="s">
        <v>376</v>
      </c>
      <c r="X11" s="124" t="s">
        <v>336</v>
      </c>
    </row>
    <row r="12" spans="1:230" s="18" customFormat="1" ht="34.5" customHeight="1" x14ac:dyDescent="0.2">
      <c r="A12" s="137"/>
      <c r="B12" s="134"/>
      <c r="C12" s="134"/>
      <c r="D12" s="134"/>
      <c r="E12" s="122"/>
      <c r="F12" s="134"/>
      <c r="G12" s="134"/>
      <c r="H12" s="134"/>
      <c r="I12" s="134"/>
      <c r="J12" s="73" t="s">
        <v>53</v>
      </c>
      <c r="K12" s="73" t="s">
        <v>54</v>
      </c>
      <c r="L12" s="73" t="s">
        <v>55</v>
      </c>
      <c r="M12" s="73" t="s">
        <v>56</v>
      </c>
      <c r="N12" s="73" t="s">
        <v>57</v>
      </c>
      <c r="O12" s="73" t="s">
        <v>10</v>
      </c>
      <c r="P12" s="73" t="s">
        <v>53</v>
      </c>
      <c r="Q12" s="73" t="s">
        <v>54</v>
      </c>
      <c r="R12" s="73" t="s">
        <v>55</v>
      </c>
      <c r="S12" s="73" t="s">
        <v>56</v>
      </c>
      <c r="T12" s="73" t="s">
        <v>57</v>
      </c>
      <c r="U12" s="76" t="s">
        <v>10</v>
      </c>
      <c r="V12" s="122"/>
      <c r="W12" s="122"/>
      <c r="X12" s="125"/>
    </row>
    <row r="13" spans="1:230" ht="29.25" customHeight="1" x14ac:dyDescent="0.2">
      <c r="A13" s="137"/>
      <c r="B13" s="134"/>
      <c r="C13" s="75" t="s">
        <v>75</v>
      </c>
      <c r="D13" s="75" t="s">
        <v>4</v>
      </c>
      <c r="E13" s="123"/>
      <c r="F13" s="134"/>
      <c r="G13" s="75" t="s">
        <v>7</v>
      </c>
      <c r="H13" s="75" t="s">
        <v>7</v>
      </c>
      <c r="I13" s="75" t="s">
        <v>7</v>
      </c>
      <c r="J13" s="75" t="s">
        <v>4</v>
      </c>
      <c r="K13" s="75" t="s">
        <v>4</v>
      </c>
      <c r="L13" s="75" t="s">
        <v>4</v>
      </c>
      <c r="M13" s="75" t="s">
        <v>4</v>
      </c>
      <c r="N13" s="75" t="s">
        <v>4</v>
      </c>
      <c r="O13" s="75" t="s">
        <v>4</v>
      </c>
      <c r="P13" s="75" t="s">
        <v>7</v>
      </c>
      <c r="Q13" s="75" t="s">
        <v>7</v>
      </c>
      <c r="R13" s="75" t="s">
        <v>7</v>
      </c>
      <c r="S13" s="75" t="s">
        <v>7</v>
      </c>
      <c r="T13" s="75" t="s">
        <v>7</v>
      </c>
      <c r="U13" s="37" t="s">
        <v>7</v>
      </c>
      <c r="V13" s="123"/>
      <c r="W13" s="123"/>
      <c r="X13" s="126"/>
    </row>
    <row r="14" spans="1:230" ht="19.5" customHeight="1" x14ac:dyDescent="0.2">
      <c r="A14" s="15"/>
      <c r="B14" s="98" t="s">
        <v>11</v>
      </c>
      <c r="C14" s="73"/>
      <c r="D14" s="73"/>
      <c r="E14" s="73"/>
      <c r="F14" s="73"/>
      <c r="G14" s="19">
        <f>G15+G130</f>
        <v>253.60749999999996</v>
      </c>
      <c r="H14" s="19">
        <f>H15+H130</f>
        <v>253.60749999999996</v>
      </c>
      <c r="I14" s="19">
        <v>201.786</v>
      </c>
      <c r="J14" s="19"/>
      <c r="K14" s="19"/>
      <c r="L14" s="19"/>
      <c r="M14" s="19"/>
      <c r="N14" s="19"/>
      <c r="O14" s="19"/>
      <c r="P14" s="19">
        <f t="shared" ref="P14:U14" si="0">P15+P130</f>
        <v>253.60750000000002</v>
      </c>
      <c r="Q14" s="19">
        <v>213.28100000000001</v>
      </c>
      <c r="R14" s="19">
        <v>206.71199999999999</v>
      </c>
      <c r="S14" s="19">
        <v>136.04220000000001</v>
      </c>
      <c r="T14" s="19">
        <v>156.857</v>
      </c>
      <c r="U14" s="19">
        <f t="shared" si="0"/>
        <v>253.60750000000002</v>
      </c>
      <c r="V14" s="75"/>
      <c r="W14" s="75"/>
      <c r="X14" s="11"/>
      <c r="Y14" s="80"/>
    </row>
    <row r="15" spans="1:230" ht="15.75" customHeight="1" x14ac:dyDescent="0.2">
      <c r="A15" s="15" t="s">
        <v>12</v>
      </c>
      <c r="B15" s="98" t="s">
        <v>13</v>
      </c>
      <c r="C15" s="73"/>
      <c r="D15" s="73"/>
      <c r="E15" s="73"/>
      <c r="F15" s="73"/>
      <c r="G15" s="19">
        <f>G16+G128</f>
        <v>121.23049999999999</v>
      </c>
      <c r="H15" s="19">
        <f>H16+H128</f>
        <v>121.23049999999999</v>
      </c>
      <c r="I15" s="19"/>
      <c r="J15" s="19"/>
      <c r="K15" s="19"/>
      <c r="L15" s="19"/>
      <c r="M15" s="19"/>
      <c r="N15" s="19"/>
      <c r="O15" s="19"/>
      <c r="P15" s="19">
        <f>P16+P128</f>
        <v>121.23049999999999</v>
      </c>
      <c r="Q15" s="19">
        <f>Q16+Q128</f>
        <v>0</v>
      </c>
      <c r="R15" s="19">
        <f>R16+R128</f>
        <v>0</v>
      </c>
      <c r="S15" s="19">
        <f>S16+S128</f>
        <v>0</v>
      </c>
      <c r="T15" s="19">
        <f>T16+T128</f>
        <v>0</v>
      </c>
      <c r="U15" s="58">
        <f t="shared" ref="U15:U18" si="1">SUM(P15:T15)</f>
        <v>121.23049999999999</v>
      </c>
      <c r="V15" s="75"/>
      <c r="W15" s="75"/>
      <c r="X15" s="11"/>
      <c r="Y15" s="80"/>
    </row>
    <row r="16" spans="1:230" ht="30.75" customHeight="1" x14ac:dyDescent="0.2">
      <c r="A16" s="15" t="s">
        <v>14</v>
      </c>
      <c r="B16" s="98" t="s">
        <v>15</v>
      </c>
      <c r="C16" s="73"/>
      <c r="D16" s="73"/>
      <c r="E16" s="73"/>
      <c r="F16" s="73"/>
      <c r="G16" s="19">
        <f>SUM(G17:G23)+G24+G39</f>
        <v>118.43049999999999</v>
      </c>
      <c r="H16" s="19">
        <f>SUM(H17:H23)+H24+H39</f>
        <v>118.43049999999999</v>
      </c>
      <c r="I16" s="19"/>
      <c r="J16" s="19"/>
      <c r="K16" s="19"/>
      <c r="L16" s="19"/>
      <c r="M16" s="19"/>
      <c r="N16" s="19"/>
      <c r="O16" s="19"/>
      <c r="P16" s="19">
        <f>SUM(P17:P23)+P24+P39</f>
        <v>118.43049999999999</v>
      </c>
      <c r="Q16" s="19">
        <f>SUM(Q17:Q23)+Q24+Q39</f>
        <v>0</v>
      </c>
      <c r="R16" s="19">
        <f>SUM(R17:R23)+R24+R39</f>
        <v>0</v>
      </c>
      <c r="S16" s="19">
        <f>SUM(S17:S23)+S24+S39</f>
        <v>0</v>
      </c>
      <c r="T16" s="19">
        <f>SUM(T17:T23)+T24+T39</f>
        <v>0</v>
      </c>
      <c r="U16" s="58">
        <f t="shared" si="1"/>
        <v>118.43049999999999</v>
      </c>
      <c r="V16" s="75"/>
      <c r="W16" s="75"/>
      <c r="X16" s="11"/>
      <c r="Y16" s="80"/>
    </row>
    <row r="17" spans="1:25" ht="20.25" customHeight="1" x14ac:dyDescent="0.2">
      <c r="A17" s="24" t="s">
        <v>40</v>
      </c>
      <c r="B17" s="11" t="s">
        <v>74</v>
      </c>
      <c r="C17" s="75"/>
      <c r="D17" s="75"/>
      <c r="E17" s="75">
        <v>2015</v>
      </c>
      <c r="F17" s="75">
        <v>2019</v>
      </c>
      <c r="G17" s="20">
        <f>U17</f>
        <v>17.667999999999999</v>
      </c>
      <c r="H17" s="20">
        <f>G17</f>
        <v>17.667999999999999</v>
      </c>
      <c r="I17" s="20"/>
      <c r="J17" s="20"/>
      <c r="K17" s="20"/>
      <c r="L17" s="20"/>
      <c r="M17" s="20"/>
      <c r="N17" s="20"/>
      <c r="O17" s="20"/>
      <c r="P17" s="20">
        <v>17.667999999999999</v>
      </c>
      <c r="Q17" s="20"/>
      <c r="R17" s="20"/>
      <c r="S17" s="20"/>
      <c r="T17" s="20"/>
      <c r="U17" s="58">
        <f t="shared" si="1"/>
        <v>17.667999999999999</v>
      </c>
      <c r="V17" s="75" t="s">
        <v>370</v>
      </c>
      <c r="W17" s="20"/>
      <c r="X17" s="61">
        <f>P17</f>
        <v>17.667999999999999</v>
      </c>
      <c r="Y17" s="80"/>
    </row>
    <row r="18" spans="1:25" ht="32.25" customHeight="1" x14ac:dyDescent="0.2">
      <c r="A18" s="24" t="s">
        <v>42</v>
      </c>
      <c r="B18" s="11" t="s">
        <v>212</v>
      </c>
      <c r="C18" s="75" t="s">
        <v>75</v>
      </c>
      <c r="D18" s="75"/>
      <c r="E18" s="75">
        <v>2016</v>
      </c>
      <c r="F18" s="75">
        <v>2017</v>
      </c>
      <c r="G18" s="20">
        <f>U18</f>
        <v>0</v>
      </c>
      <c r="H18" s="20">
        <f t="shared" ref="H18:H23" si="2">G18</f>
        <v>0</v>
      </c>
      <c r="I18" s="20"/>
      <c r="J18" s="20"/>
      <c r="K18" s="20"/>
      <c r="L18" s="20"/>
      <c r="M18" s="20"/>
      <c r="N18" s="20"/>
      <c r="O18" s="20"/>
      <c r="Q18" s="20"/>
      <c r="R18" s="20"/>
      <c r="S18" s="20"/>
      <c r="T18" s="20"/>
      <c r="U18" s="58">
        <f t="shared" si="1"/>
        <v>0</v>
      </c>
      <c r="V18" s="75"/>
      <c r="W18" s="20"/>
      <c r="X18" s="61"/>
      <c r="Y18" s="80"/>
    </row>
    <row r="19" spans="1:25" ht="30" customHeight="1" x14ac:dyDescent="0.2">
      <c r="A19" s="24" t="s">
        <v>78</v>
      </c>
      <c r="B19" s="11" t="s">
        <v>130</v>
      </c>
      <c r="C19" s="75" t="s">
        <v>75</v>
      </c>
      <c r="D19" s="75"/>
      <c r="E19" s="75">
        <v>2015</v>
      </c>
      <c r="F19" s="75">
        <v>2017</v>
      </c>
      <c r="G19" s="20">
        <f t="shared" ref="G19:G23" si="3">U19</f>
        <v>3.6859999999999999</v>
      </c>
      <c r="H19" s="20">
        <f t="shared" si="2"/>
        <v>3.6859999999999999</v>
      </c>
      <c r="I19" s="20"/>
      <c r="J19" s="20"/>
      <c r="K19" s="20"/>
      <c r="L19" s="20"/>
      <c r="M19" s="20"/>
      <c r="N19" s="20"/>
      <c r="O19" s="20"/>
      <c r="P19" s="20">
        <v>3.6859999999999999</v>
      </c>
      <c r="Q19" s="20"/>
      <c r="R19" s="20"/>
      <c r="S19" s="20"/>
      <c r="T19" s="20"/>
      <c r="U19" s="58">
        <f t="shared" ref="U19:U28" si="4">SUM(P19:T19)</f>
        <v>3.6859999999999999</v>
      </c>
      <c r="V19" s="75" t="s">
        <v>371</v>
      </c>
      <c r="W19" s="20" t="s">
        <v>377</v>
      </c>
      <c r="X19" s="61">
        <v>0</v>
      </c>
      <c r="Y19" s="80"/>
    </row>
    <row r="20" spans="1:25" ht="43.5" customHeight="1" x14ac:dyDescent="0.2">
      <c r="A20" s="24" t="s">
        <v>79</v>
      </c>
      <c r="B20" s="11" t="s">
        <v>332</v>
      </c>
      <c r="C20" s="75" t="s">
        <v>75</v>
      </c>
      <c r="D20" s="75"/>
      <c r="E20" s="75">
        <v>2015</v>
      </c>
      <c r="F20" s="75">
        <v>2015</v>
      </c>
      <c r="G20" s="20">
        <f t="shared" si="3"/>
        <v>1.9830000000000001</v>
      </c>
      <c r="H20" s="20">
        <f t="shared" si="2"/>
        <v>1.9830000000000001</v>
      </c>
      <c r="I20" s="20"/>
      <c r="J20" s="20"/>
      <c r="K20" s="20"/>
      <c r="L20" s="20"/>
      <c r="M20" s="20"/>
      <c r="N20" s="20"/>
      <c r="O20" s="20"/>
      <c r="P20" s="20">
        <v>1.9830000000000001</v>
      </c>
      <c r="Q20" s="20"/>
      <c r="R20" s="20"/>
      <c r="S20" s="20"/>
      <c r="T20" s="20"/>
      <c r="U20" s="58">
        <f t="shared" si="4"/>
        <v>1.9830000000000001</v>
      </c>
      <c r="V20" s="75" t="s">
        <v>372</v>
      </c>
      <c r="W20" s="20" t="s">
        <v>378</v>
      </c>
      <c r="X20" s="61">
        <v>0</v>
      </c>
      <c r="Y20" s="80"/>
    </row>
    <row r="21" spans="1:25" ht="29.25" customHeight="1" x14ac:dyDescent="0.2">
      <c r="A21" s="24" t="s">
        <v>80</v>
      </c>
      <c r="B21" s="11" t="s">
        <v>77</v>
      </c>
      <c r="C21" s="75" t="s">
        <v>75</v>
      </c>
      <c r="D21" s="75"/>
      <c r="E21" s="75">
        <v>2016</v>
      </c>
      <c r="F21" s="75">
        <v>2016</v>
      </c>
      <c r="G21" s="20">
        <f t="shared" si="3"/>
        <v>0</v>
      </c>
      <c r="H21" s="20">
        <f t="shared" si="2"/>
        <v>0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58">
        <f t="shared" si="4"/>
        <v>0</v>
      </c>
      <c r="V21" s="75"/>
      <c r="W21" s="20"/>
      <c r="X21" s="61"/>
      <c r="Y21" s="80"/>
    </row>
    <row r="22" spans="1:25" ht="42.75" customHeight="1" x14ac:dyDescent="0.2">
      <c r="A22" s="24" t="s">
        <v>81</v>
      </c>
      <c r="B22" s="11" t="s">
        <v>84</v>
      </c>
      <c r="C22" s="75" t="s">
        <v>75</v>
      </c>
      <c r="D22" s="75"/>
      <c r="E22" s="75">
        <v>2018</v>
      </c>
      <c r="F22" s="75">
        <v>2019</v>
      </c>
      <c r="G22" s="20">
        <f t="shared" si="3"/>
        <v>0</v>
      </c>
      <c r="H22" s="20">
        <f t="shared" si="2"/>
        <v>0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58">
        <f t="shared" si="4"/>
        <v>0</v>
      </c>
      <c r="V22" s="75"/>
      <c r="W22" s="20"/>
      <c r="X22" s="61"/>
      <c r="Y22" s="80"/>
    </row>
    <row r="23" spans="1:25" ht="42.75" customHeight="1" x14ac:dyDescent="0.2">
      <c r="A23" s="24" t="s">
        <v>82</v>
      </c>
      <c r="B23" s="11" t="s">
        <v>211</v>
      </c>
      <c r="C23" s="75" t="s">
        <v>75</v>
      </c>
      <c r="D23" s="75"/>
      <c r="E23" s="75">
        <v>2017</v>
      </c>
      <c r="F23" s="75">
        <v>2018</v>
      </c>
      <c r="G23" s="20">
        <f t="shared" si="3"/>
        <v>0</v>
      </c>
      <c r="H23" s="20">
        <f t="shared" si="2"/>
        <v>0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58">
        <f t="shared" si="4"/>
        <v>0</v>
      </c>
      <c r="V23" s="75"/>
      <c r="W23" s="20"/>
      <c r="X23" s="61"/>
      <c r="Y23" s="80"/>
    </row>
    <row r="24" spans="1:25" s="17" customFormat="1" ht="20.100000000000001" customHeight="1" x14ac:dyDescent="0.2">
      <c r="A24" s="15" t="s">
        <v>83</v>
      </c>
      <c r="B24" s="98" t="s">
        <v>65</v>
      </c>
      <c r="C24" s="73"/>
      <c r="D24" s="73"/>
      <c r="E24" s="73"/>
      <c r="F24" s="73"/>
      <c r="G24" s="19">
        <f>SUM(G26:G38)</f>
        <v>44.308999999999997</v>
      </c>
      <c r="H24" s="19">
        <f>SUM(H26:H38)</f>
        <v>44.308999999999997</v>
      </c>
      <c r="I24" s="19"/>
      <c r="J24" s="19"/>
      <c r="K24" s="19"/>
      <c r="L24" s="19"/>
      <c r="M24" s="19"/>
      <c r="N24" s="19"/>
      <c r="O24" s="19"/>
      <c r="P24" s="19">
        <f>SUM(P26:P38)</f>
        <v>44.308999999999997</v>
      </c>
      <c r="Q24" s="19">
        <f t="shared" ref="Q24:T24" si="5">SUM(Q26:Q38)</f>
        <v>0</v>
      </c>
      <c r="R24" s="19">
        <f t="shared" si="5"/>
        <v>0</v>
      </c>
      <c r="S24" s="19">
        <f t="shared" si="5"/>
        <v>0</v>
      </c>
      <c r="T24" s="19">
        <f t="shared" si="5"/>
        <v>0</v>
      </c>
      <c r="U24" s="58">
        <f>SUM(P24:T24)</f>
        <v>44.308999999999997</v>
      </c>
      <c r="V24" s="75"/>
      <c r="W24" s="20"/>
      <c r="X24" s="60"/>
      <c r="Y24" s="80"/>
    </row>
    <row r="25" spans="1:25" s="17" customFormat="1" ht="20.100000000000001" customHeight="1" x14ac:dyDescent="0.2">
      <c r="A25" s="15"/>
      <c r="B25" s="16" t="s">
        <v>85</v>
      </c>
      <c r="C25" s="73"/>
      <c r="D25" s="73"/>
      <c r="E25" s="73"/>
      <c r="F25" s="73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58"/>
      <c r="V25" s="75"/>
      <c r="W25" s="20"/>
      <c r="X25" s="75"/>
      <c r="Y25" s="80"/>
    </row>
    <row r="26" spans="1:25" s="17" customFormat="1" ht="28.5" customHeight="1" x14ac:dyDescent="0.2">
      <c r="A26" s="25" t="s">
        <v>147</v>
      </c>
      <c r="B26" s="11" t="s">
        <v>284</v>
      </c>
      <c r="C26" s="75" t="s">
        <v>75</v>
      </c>
      <c r="D26" s="75" t="s">
        <v>291</v>
      </c>
      <c r="E26" s="75">
        <v>2015</v>
      </c>
      <c r="F26" s="75">
        <v>2015</v>
      </c>
      <c r="G26" s="20">
        <f>U26</f>
        <v>6.6260000000000003</v>
      </c>
      <c r="H26" s="20">
        <f>G26</f>
        <v>6.6260000000000003</v>
      </c>
      <c r="I26" s="20"/>
      <c r="J26" s="75"/>
      <c r="K26" s="75"/>
      <c r="L26" s="75"/>
      <c r="M26" s="75" t="s">
        <v>285</v>
      </c>
      <c r="N26" s="75"/>
      <c r="O26" s="73" t="s">
        <v>285</v>
      </c>
      <c r="P26" s="53">
        <v>6.6260000000000003</v>
      </c>
      <c r="Q26" s="53"/>
      <c r="R26" s="53"/>
      <c r="S26" s="53"/>
      <c r="T26" s="53"/>
      <c r="U26" s="58">
        <f t="shared" si="4"/>
        <v>6.6260000000000003</v>
      </c>
      <c r="V26" s="75"/>
      <c r="W26" s="20"/>
      <c r="X26" s="61"/>
      <c r="Y26" s="80"/>
    </row>
    <row r="27" spans="1:25" s="17" customFormat="1" ht="27" customHeight="1" x14ac:dyDescent="0.2">
      <c r="A27" s="25" t="s">
        <v>148</v>
      </c>
      <c r="B27" s="11" t="s">
        <v>286</v>
      </c>
      <c r="C27" s="75" t="s">
        <v>75</v>
      </c>
      <c r="D27" s="75" t="s">
        <v>282</v>
      </c>
      <c r="E27" s="75">
        <v>2015</v>
      </c>
      <c r="F27" s="75">
        <v>2018</v>
      </c>
      <c r="G27" s="20">
        <f>U27</f>
        <v>6.4859999999999998</v>
      </c>
      <c r="H27" s="20">
        <f t="shared" ref="H27:H34" si="6">G27</f>
        <v>6.4859999999999998</v>
      </c>
      <c r="I27" s="19"/>
      <c r="J27" s="19"/>
      <c r="K27" s="19"/>
      <c r="L27" s="19"/>
      <c r="M27" s="75" t="s">
        <v>282</v>
      </c>
      <c r="N27" s="19"/>
      <c r="O27" s="73" t="s">
        <v>282</v>
      </c>
      <c r="P27" s="53">
        <v>6.4859999999999998</v>
      </c>
      <c r="Q27" s="53"/>
      <c r="R27" s="53"/>
      <c r="S27" s="53"/>
      <c r="T27" s="53"/>
      <c r="U27" s="58">
        <f t="shared" si="4"/>
        <v>6.4859999999999998</v>
      </c>
      <c r="V27" s="75"/>
      <c r="W27" s="20"/>
      <c r="X27" s="61"/>
      <c r="Y27" s="80"/>
    </row>
    <row r="28" spans="1:25" s="17" customFormat="1" ht="27" customHeight="1" x14ac:dyDescent="0.2">
      <c r="A28" s="25" t="s">
        <v>149</v>
      </c>
      <c r="B28" s="11" t="s">
        <v>287</v>
      </c>
      <c r="C28" s="75" t="s">
        <v>75</v>
      </c>
      <c r="D28" s="75" t="s">
        <v>124</v>
      </c>
      <c r="E28" s="75">
        <v>2015</v>
      </c>
      <c r="F28" s="75">
        <v>2019</v>
      </c>
      <c r="G28" s="20">
        <f>U28</f>
        <v>6.742</v>
      </c>
      <c r="H28" s="20">
        <f t="shared" si="6"/>
        <v>6.742</v>
      </c>
      <c r="I28" s="19"/>
      <c r="J28" s="19"/>
      <c r="K28" s="19"/>
      <c r="L28" s="19"/>
      <c r="M28" s="19"/>
      <c r="N28" s="75" t="s">
        <v>124</v>
      </c>
      <c r="O28" s="73" t="s">
        <v>124</v>
      </c>
      <c r="P28" s="53">
        <v>6.742</v>
      </c>
      <c r="Q28" s="53"/>
      <c r="R28" s="53"/>
      <c r="S28" s="53"/>
      <c r="T28" s="53"/>
      <c r="U28" s="58">
        <f t="shared" si="4"/>
        <v>6.742</v>
      </c>
      <c r="V28" s="75"/>
      <c r="W28" s="20"/>
      <c r="X28" s="61"/>
      <c r="Y28" s="80"/>
    </row>
    <row r="29" spans="1:25" s="17" customFormat="1" ht="20.100000000000001" customHeight="1" x14ac:dyDescent="0.2">
      <c r="A29" s="25"/>
      <c r="B29" s="16" t="s">
        <v>86</v>
      </c>
      <c r="C29" s="73"/>
      <c r="D29" s="73"/>
      <c r="E29" s="73"/>
      <c r="F29" s="73"/>
      <c r="G29" s="19"/>
      <c r="H29" s="19"/>
      <c r="I29" s="19"/>
      <c r="J29" s="73"/>
      <c r="K29" s="73"/>
      <c r="L29" s="73"/>
      <c r="M29" s="73"/>
      <c r="N29" s="73"/>
      <c r="O29" s="73"/>
      <c r="P29" s="53"/>
      <c r="Q29" s="53"/>
      <c r="R29" s="53"/>
      <c r="S29" s="53"/>
      <c r="T29" s="53"/>
      <c r="U29" s="58"/>
      <c r="V29" s="75"/>
      <c r="W29" s="20"/>
      <c r="X29" s="61"/>
      <c r="Y29" s="80"/>
    </row>
    <row r="30" spans="1:25" s="17" customFormat="1" ht="42" customHeight="1" x14ac:dyDescent="0.2">
      <c r="A30" s="25" t="s">
        <v>274</v>
      </c>
      <c r="B30" s="11" t="s">
        <v>213</v>
      </c>
      <c r="C30" s="75" t="s">
        <v>75</v>
      </c>
      <c r="D30" s="75" t="s">
        <v>61</v>
      </c>
      <c r="E30" s="75">
        <v>2015</v>
      </c>
      <c r="F30" s="75">
        <v>2015</v>
      </c>
      <c r="G30" s="20">
        <f>U30</f>
        <v>1.7350000000000001</v>
      </c>
      <c r="H30" s="20">
        <f>G30</f>
        <v>1.7350000000000001</v>
      </c>
      <c r="I30" s="20"/>
      <c r="J30" s="75" t="s">
        <v>61</v>
      </c>
      <c r="K30" s="75"/>
      <c r="L30" s="75"/>
      <c r="M30" s="75"/>
      <c r="N30" s="75"/>
      <c r="O30" s="73" t="s">
        <v>61</v>
      </c>
      <c r="P30" s="53">
        <v>1.7350000000000001</v>
      </c>
      <c r="Q30" s="53"/>
      <c r="R30" s="53"/>
      <c r="S30" s="53"/>
      <c r="T30" s="53"/>
      <c r="U30" s="58">
        <f>SUM(P30:T30)</f>
        <v>1.7350000000000001</v>
      </c>
      <c r="V30" s="75" t="s">
        <v>334</v>
      </c>
      <c r="W30" s="20" t="s">
        <v>388</v>
      </c>
      <c r="X30" s="61"/>
      <c r="Y30" s="80"/>
    </row>
    <row r="31" spans="1:25" s="17" customFormat="1" ht="21" customHeight="1" x14ac:dyDescent="0.2">
      <c r="A31" s="25" t="s">
        <v>288</v>
      </c>
      <c r="B31" s="11" t="s">
        <v>91</v>
      </c>
      <c r="C31" s="75" t="s">
        <v>75</v>
      </c>
      <c r="D31" s="75" t="s">
        <v>64</v>
      </c>
      <c r="E31" s="75">
        <v>2017</v>
      </c>
      <c r="F31" s="75">
        <v>2017</v>
      </c>
      <c r="G31" s="20">
        <f>U31</f>
        <v>0</v>
      </c>
      <c r="H31" s="20">
        <f t="shared" si="6"/>
        <v>0</v>
      </c>
      <c r="I31" s="20"/>
      <c r="J31" s="75"/>
      <c r="K31" s="75"/>
      <c r="L31" s="75" t="s">
        <v>64</v>
      </c>
      <c r="M31" s="75"/>
      <c r="N31" s="75"/>
      <c r="O31" s="73" t="s">
        <v>64</v>
      </c>
      <c r="P31" s="53"/>
      <c r="Q31" s="53"/>
      <c r="R31" s="53"/>
      <c r="S31" s="53"/>
      <c r="T31" s="53"/>
      <c r="U31" s="58">
        <f>SUM(P31:T31)</f>
        <v>0</v>
      </c>
      <c r="V31" s="75"/>
      <c r="W31" s="20"/>
      <c r="X31" s="61"/>
      <c r="Y31" s="80"/>
    </row>
    <row r="32" spans="1:25" s="17" customFormat="1" ht="54.75" customHeight="1" x14ac:dyDescent="0.2">
      <c r="A32" s="25" t="s">
        <v>289</v>
      </c>
      <c r="B32" s="21" t="s">
        <v>138</v>
      </c>
      <c r="C32" s="75" t="s">
        <v>75</v>
      </c>
      <c r="D32" s="75" t="s">
        <v>72</v>
      </c>
      <c r="E32" s="75">
        <v>2018</v>
      </c>
      <c r="F32" s="75">
        <v>2018</v>
      </c>
      <c r="G32" s="20">
        <f>U32</f>
        <v>0</v>
      </c>
      <c r="H32" s="20">
        <f t="shared" si="6"/>
        <v>0</v>
      </c>
      <c r="I32" s="20"/>
      <c r="J32" s="75"/>
      <c r="K32" s="75"/>
      <c r="L32" s="75"/>
      <c r="M32" s="75" t="s">
        <v>72</v>
      </c>
      <c r="N32" s="75"/>
      <c r="O32" s="75" t="s">
        <v>72</v>
      </c>
      <c r="P32" s="53"/>
      <c r="Q32" s="53"/>
      <c r="R32" s="53"/>
      <c r="S32" s="53"/>
      <c r="T32" s="53"/>
      <c r="U32" s="58">
        <f>SUM(P32:T32)</f>
        <v>0</v>
      </c>
      <c r="V32" s="75"/>
      <c r="W32" s="20"/>
      <c r="X32" s="61"/>
      <c r="Y32" s="80"/>
    </row>
    <row r="33" spans="1:25" s="17" customFormat="1" ht="21" customHeight="1" x14ac:dyDescent="0.2">
      <c r="A33" s="25"/>
      <c r="B33" s="16" t="s">
        <v>311</v>
      </c>
      <c r="C33" s="75"/>
      <c r="D33" s="75"/>
      <c r="E33" s="75"/>
      <c r="F33" s="75"/>
      <c r="G33" s="20"/>
      <c r="H33" s="20"/>
      <c r="I33" s="20"/>
      <c r="J33" s="75"/>
      <c r="K33" s="75"/>
      <c r="L33" s="75"/>
      <c r="M33" s="75"/>
      <c r="N33" s="75"/>
      <c r="O33" s="75"/>
      <c r="P33" s="53"/>
      <c r="Q33" s="53"/>
      <c r="R33" s="53"/>
      <c r="S33" s="53"/>
      <c r="T33" s="53"/>
      <c r="U33" s="58"/>
      <c r="V33" s="75"/>
      <c r="W33" s="20"/>
      <c r="X33" s="61"/>
      <c r="Y33" s="80"/>
    </row>
    <row r="34" spans="1:25" s="17" customFormat="1" ht="32.25" customHeight="1" x14ac:dyDescent="0.2">
      <c r="A34" s="127" t="s">
        <v>290</v>
      </c>
      <c r="B34" s="11" t="s">
        <v>312</v>
      </c>
      <c r="C34" s="124" t="s">
        <v>75</v>
      </c>
      <c r="D34" s="124" t="s">
        <v>282</v>
      </c>
      <c r="E34" s="124">
        <v>2017</v>
      </c>
      <c r="F34" s="124">
        <v>2017</v>
      </c>
      <c r="G34" s="130">
        <f>U34+U35+U36</f>
        <v>0</v>
      </c>
      <c r="H34" s="130">
        <f t="shared" si="6"/>
        <v>0</v>
      </c>
      <c r="I34" s="20"/>
      <c r="J34" s="75"/>
      <c r="K34" s="75"/>
      <c r="L34" s="124" t="s">
        <v>282</v>
      </c>
      <c r="M34" s="75"/>
      <c r="N34" s="75"/>
      <c r="O34" s="121" t="s">
        <v>282</v>
      </c>
      <c r="P34" s="53"/>
      <c r="Q34" s="53"/>
      <c r="R34" s="53"/>
      <c r="S34" s="53"/>
      <c r="T34" s="53"/>
      <c r="U34" s="58">
        <f>SUM(P34:T34)</f>
        <v>0</v>
      </c>
      <c r="V34" s="75"/>
      <c r="W34" s="20"/>
      <c r="X34" s="61"/>
      <c r="Y34" s="80"/>
    </row>
    <row r="35" spans="1:25" s="17" customFormat="1" ht="26.25" customHeight="1" x14ac:dyDescent="0.2">
      <c r="A35" s="128"/>
      <c r="B35" s="11" t="s">
        <v>313</v>
      </c>
      <c r="C35" s="125"/>
      <c r="D35" s="125"/>
      <c r="E35" s="125"/>
      <c r="F35" s="125"/>
      <c r="G35" s="131"/>
      <c r="H35" s="131"/>
      <c r="I35" s="20"/>
      <c r="J35" s="75"/>
      <c r="K35" s="75"/>
      <c r="L35" s="125"/>
      <c r="M35" s="75"/>
      <c r="N35" s="75"/>
      <c r="O35" s="122"/>
      <c r="P35" s="53"/>
      <c r="Q35" s="53"/>
      <c r="R35" s="53"/>
      <c r="S35" s="53"/>
      <c r="T35" s="53"/>
      <c r="U35" s="58">
        <f>SUM(P35:T35)</f>
        <v>0</v>
      </c>
      <c r="V35" s="75"/>
      <c r="W35" s="20"/>
      <c r="X35" s="61"/>
      <c r="Y35" s="80"/>
    </row>
    <row r="36" spans="1:25" s="17" customFormat="1" ht="25.5" x14ac:dyDescent="0.2">
      <c r="A36" s="129"/>
      <c r="B36" s="11" t="s">
        <v>314</v>
      </c>
      <c r="C36" s="126"/>
      <c r="D36" s="126"/>
      <c r="E36" s="126"/>
      <c r="F36" s="126"/>
      <c r="G36" s="132"/>
      <c r="H36" s="132"/>
      <c r="I36" s="20"/>
      <c r="J36" s="75"/>
      <c r="K36" s="75"/>
      <c r="L36" s="126"/>
      <c r="M36" s="75"/>
      <c r="N36" s="75"/>
      <c r="O36" s="123"/>
      <c r="P36" s="20"/>
      <c r="Q36" s="20"/>
      <c r="R36" s="53"/>
      <c r="S36" s="20"/>
      <c r="T36" s="20"/>
      <c r="U36" s="58">
        <f>SUM(P36:T36)</f>
        <v>0</v>
      </c>
      <c r="V36" s="75"/>
      <c r="W36" s="20"/>
      <c r="X36" s="61"/>
      <c r="Y36" s="80"/>
    </row>
    <row r="37" spans="1:25" s="17" customFormat="1" ht="20.100000000000001" customHeight="1" x14ac:dyDescent="0.2">
      <c r="A37" s="15"/>
      <c r="B37" s="16" t="s">
        <v>85</v>
      </c>
      <c r="C37" s="73"/>
      <c r="D37" s="73"/>
      <c r="E37" s="73"/>
      <c r="F37" s="73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58"/>
      <c r="V37" s="75"/>
      <c r="W37" s="20"/>
      <c r="X37" s="75"/>
      <c r="Y37" s="80"/>
    </row>
    <row r="38" spans="1:25" s="17" customFormat="1" ht="25.5" x14ac:dyDescent="0.2">
      <c r="A38" s="74" t="s">
        <v>379</v>
      </c>
      <c r="B38" s="11" t="s">
        <v>380</v>
      </c>
      <c r="C38" s="70" t="s">
        <v>75</v>
      </c>
      <c r="D38" s="70" t="s">
        <v>452</v>
      </c>
      <c r="E38" s="70">
        <v>2015</v>
      </c>
      <c r="F38" s="70">
        <v>2015</v>
      </c>
      <c r="G38" s="20">
        <f>U38</f>
        <v>22.72</v>
      </c>
      <c r="H38" s="20">
        <f t="shared" ref="H38" si="7">G38</f>
        <v>22.72</v>
      </c>
      <c r="I38" s="20"/>
      <c r="J38" s="70" t="s">
        <v>381</v>
      </c>
      <c r="K38" s="75"/>
      <c r="L38" s="70"/>
      <c r="M38" s="75"/>
      <c r="N38" s="75"/>
      <c r="O38" s="69" t="str">
        <f>D38</f>
        <v>17,5 км</v>
      </c>
      <c r="P38" s="20">
        <v>22.72</v>
      </c>
      <c r="Q38" s="20"/>
      <c r="R38" s="53"/>
      <c r="S38" s="20"/>
      <c r="T38" s="20"/>
      <c r="U38" s="58">
        <f t="shared" ref="U38" si="8">SUM(P38:T38)</f>
        <v>22.72</v>
      </c>
      <c r="V38" s="75"/>
      <c r="W38" s="20" t="s">
        <v>399</v>
      </c>
      <c r="X38" s="61"/>
      <c r="Y38" s="80"/>
    </row>
    <row r="39" spans="1:25" s="17" customFormat="1" ht="20.100000000000001" customHeight="1" x14ac:dyDescent="0.2">
      <c r="A39" s="15" t="s">
        <v>87</v>
      </c>
      <c r="B39" s="73" t="s">
        <v>66</v>
      </c>
      <c r="C39" s="73"/>
      <c r="D39" s="73"/>
      <c r="E39" s="73"/>
      <c r="F39" s="73"/>
      <c r="G39" s="19">
        <f>SUM(G41:G127)</f>
        <v>50.784500000000001</v>
      </c>
      <c r="H39" s="19">
        <f>SUM(H41:H127)</f>
        <v>50.784500000000001</v>
      </c>
      <c r="I39" s="19"/>
      <c r="J39" s="19"/>
      <c r="K39" s="19"/>
      <c r="L39" s="19"/>
      <c r="M39" s="19"/>
      <c r="N39" s="19"/>
      <c r="O39" s="19"/>
      <c r="P39" s="19">
        <f>SUM(P41:P127)</f>
        <v>50.784500000000001</v>
      </c>
      <c r="Q39" s="19">
        <f>SUM(Q41:Q127)</f>
        <v>0</v>
      </c>
      <c r="R39" s="19">
        <f>SUM(R41:R127)</f>
        <v>0</v>
      </c>
      <c r="S39" s="19">
        <f>SUM(S41:S127)</f>
        <v>0</v>
      </c>
      <c r="T39" s="19">
        <f>SUM(T41:T127)</f>
        <v>0</v>
      </c>
      <c r="U39" s="58">
        <f>SUM(P39:T39)</f>
        <v>50.784500000000001</v>
      </c>
      <c r="V39" s="75"/>
      <c r="W39" s="20"/>
      <c r="X39" s="60"/>
      <c r="Y39" s="80"/>
    </row>
    <row r="40" spans="1:25" s="17" customFormat="1" ht="20.100000000000001" customHeight="1" x14ac:dyDescent="0.2">
      <c r="A40" s="15"/>
      <c r="B40" s="16" t="s">
        <v>85</v>
      </c>
      <c r="C40" s="73"/>
      <c r="D40" s="73"/>
      <c r="E40" s="73"/>
      <c r="F40" s="73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58"/>
      <c r="V40" s="75"/>
      <c r="W40" s="20"/>
      <c r="X40" s="61"/>
      <c r="Y40" s="80"/>
    </row>
    <row r="41" spans="1:25" s="17" customFormat="1" ht="27" customHeight="1" x14ac:dyDescent="0.2">
      <c r="A41" s="24" t="s">
        <v>88</v>
      </c>
      <c r="B41" s="11" t="s">
        <v>383</v>
      </c>
      <c r="C41" s="75" t="s">
        <v>75</v>
      </c>
      <c r="D41" s="75"/>
      <c r="E41" s="75">
        <v>2015</v>
      </c>
      <c r="F41" s="75">
        <v>2015</v>
      </c>
      <c r="G41" s="20">
        <f>U41</f>
        <v>1.63</v>
      </c>
      <c r="H41" s="20">
        <f>G41</f>
        <v>1.63</v>
      </c>
      <c r="I41" s="20"/>
      <c r="J41" s="75"/>
      <c r="K41" s="75"/>
      <c r="L41" s="75"/>
      <c r="M41" s="75"/>
      <c r="N41" s="75"/>
      <c r="O41" s="73"/>
      <c r="P41" s="23">
        <v>1.63</v>
      </c>
      <c r="Q41" s="19"/>
      <c r="R41" s="19"/>
      <c r="S41" s="19"/>
      <c r="T41" s="19"/>
      <c r="U41" s="58">
        <f t="shared" ref="U41:U55" si="9">SUM(P41:T41)</f>
        <v>1.63</v>
      </c>
      <c r="V41" s="75" t="s">
        <v>335</v>
      </c>
      <c r="W41" s="20" t="s">
        <v>398</v>
      </c>
      <c r="X41" s="61">
        <v>0</v>
      </c>
      <c r="Y41" s="80"/>
    </row>
    <row r="42" spans="1:25" s="17" customFormat="1" ht="40.5" customHeight="1" x14ac:dyDescent="0.2">
      <c r="A42" s="24" t="s">
        <v>89</v>
      </c>
      <c r="B42" s="11" t="s">
        <v>247</v>
      </c>
      <c r="C42" s="75" t="s">
        <v>75</v>
      </c>
      <c r="D42" s="75" t="s">
        <v>52</v>
      </c>
      <c r="E42" s="75">
        <v>2015</v>
      </c>
      <c r="F42" s="75">
        <v>2015</v>
      </c>
      <c r="G42" s="20">
        <f t="shared" ref="G42:G55" si="10">U42</f>
        <v>4.2445000000000004</v>
      </c>
      <c r="H42" s="20">
        <f t="shared" ref="H42:H63" si="11">G42</f>
        <v>4.2445000000000004</v>
      </c>
      <c r="I42" s="20"/>
      <c r="J42" s="75" t="s">
        <v>52</v>
      </c>
      <c r="K42" s="75"/>
      <c r="L42" s="75"/>
      <c r="M42" s="75"/>
      <c r="N42" s="75"/>
      <c r="O42" s="73" t="s">
        <v>52</v>
      </c>
      <c r="P42" s="53">
        <v>4.2445000000000004</v>
      </c>
      <c r="Q42" s="19"/>
      <c r="R42" s="19"/>
      <c r="S42" s="19"/>
      <c r="T42" s="19"/>
      <c r="U42" s="58">
        <f t="shared" si="9"/>
        <v>4.2445000000000004</v>
      </c>
      <c r="V42" s="75" t="s">
        <v>337</v>
      </c>
      <c r="W42" s="20" t="s">
        <v>382</v>
      </c>
      <c r="X42" s="61">
        <v>0</v>
      </c>
      <c r="Y42" s="80"/>
    </row>
    <row r="43" spans="1:25" s="17" customFormat="1" ht="29.25" customHeight="1" x14ac:dyDescent="0.2">
      <c r="A43" s="24" t="s">
        <v>90</v>
      </c>
      <c r="B43" s="11" t="s">
        <v>384</v>
      </c>
      <c r="C43" s="75" t="s">
        <v>75</v>
      </c>
      <c r="D43" s="75"/>
      <c r="E43" s="75">
        <v>2015</v>
      </c>
      <c r="F43" s="75">
        <v>2015</v>
      </c>
      <c r="G43" s="20">
        <f t="shared" si="10"/>
        <v>1.627</v>
      </c>
      <c r="H43" s="20">
        <f t="shared" si="11"/>
        <v>1.627</v>
      </c>
      <c r="I43" s="20"/>
      <c r="J43" s="75"/>
      <c r="K43" s="75"/>
      <c r="L43" s="75"/>
      <c r="M43" s="75"/>
      <c r="N43" s="75"/>
      <c r="O43" s="73"/>
      <c r="P43" s="53">
        <v>1.627</v>
      </c>
      <c r="Q43" s="20"/>
      <c r="R43" s="19"/>
      <c r="S43" s="19"/>
      <c r="T43" s="19"/>
      <c r="U43" s="58">
        <f t="shared" si="9"/>
        <v>1.627</v>
      </c>
      <c r="V43" s="75" t="s">
        <v>338</v>
      </c>
      <c r="W43" s="20" t="s">
        <v>398</v>
      </c>
      <c r="X43" s="61">
        <v>0</v>
      </c>
      <c r="Y43" s="80"/>
    </row>
    <row r="44" spans="1:25" s="17" customFormat="1" ht="30.75" customHeight="1" x14ac:dyDescent="0.2">
      <c r="A44" s="24" t="s">
        <v>150</v>
      </c>
      <c r="B44" s="11" t="s">
        <v>248</v>
      </c>
      <c r="C44" s="75" t="s">
        <v>75</v>
      </c>
      <c r="D44" s="75" t="s">
        <v>52</v>
      </c>
      <c r="E44" s="75">
        <v>2016</v>
      </c>
      <c r="F44" s="75">
        <v>2016</v>
      </c>
      <c r="G44" s="20">
        <f t="shared" si="10"/>
        <v>0</v>
      </c>
      <c r="H44" s="20">
        <f t="shared" si="11"/>
        <v>0</v>
      </c>
      <c r="I44" s="20"/>
      <c r="J44" s="75"/>
      <c r="K44" s="75" t="s">
        <v>52</v>
      </c>
      <c r="L44" s="75"/>
      <c r="M44" s="75"/>
      <c r="N44" s="75"/>
      <c r="O44" s="73" t="s">
        <v>52</v>
      </c>
      <c r="P44" s="53"/>
      <c r="Q44" s="53"/>
      <c r="R44" s="53"/>
      <c r="S44" s="19"/>
      <c r="T44" s="19"/>
      <c r="U44" s="58">
        <f t="shared" si="9"/>
        <v>0</v>
      </c>
      <c r="V44" s="75" t="s">
        <v>339</v>
      </c>
      <c r="W44" s="20" t="s">
        <v>401</v>
      </c>
      <c r="X44" s="61">
        <v>0</v>
      </c>
      <c r="Y44" s="80"/>
    </row>
    <row r="45" spans="1:25" s="17" customFormat="1" ht="31.5" customHeight="1" x14ac:dyDescent="0.2">
      <c r="A45" s="24" t="s">
        <v>151</v>
      </c>
      <c r="B45" s="11" t="s">
        <v>451</v>
      </c>
      <c r="C45" s="75" t="s">
        <v>75</v>
      </c>
      <c r="D45" s="75" t="s">
        <v>52</v>
      </c>
      <c r="E45" s="75">
        <v>2016</v>
      </c>
      <c r="F45" s="75">
        <v>2016</v>
      </c>
      <c r="G45" s="20">
        <f t="shared" si="10"/>
        <v>0</v>
      </c>
      <c r="H45" s="20">
        <f t="shared" si="11"/>
        <v>0</v>
      </c>
      <c r="I45" s="20"/>
      <c r="J45" s="75"/>
      <c r="K45" s="75" t="s">
        <v>52</v>
      </c>
      <c r="L45" s="75"/>
      <c r="M45" s="75"/>
      <c r="N45" s="75"/>
      <c r="O45" s="73" t="s">
        <v>52</v>
      </c>
      <c r="P45" s="53"/>
      <c r="Q45" s="53"/>
      <c r="R45" s="53"/>
      <c r="S45" s="19"/>
      <c r="T45" s="19"/>
      <c r="U45" s="58">
        <f t="shared" si="9"/>
        <v>0</v>
      </c>
      <c r="V45" s="75" t="s">
        <v>340</v>
      </c>
      <c r="W45" s="20" t="s">
        <v>401</v>
      </c>
      <c r="X45" s="61">
        <v>0</v>
      </c>
      <c r="Y45" s="80"/>
    </row>
    <row r="46" spans="1:25" s="17" customFormat="1" ht="29.25" customHeight="1" x14ac:dyDescent="0.2">
      <c r="A46" s="24" t="s">
        <v>152</v>
      </c>
      <c r="B46" s="11" t="s">
        <v>250</v>
      </c>
      <c r="C46" s="75" t="s">
        <v>75</v>
      </c>
      <c r="D46" s="75" t="s">
        <v>52</v>
      </c>
      <c r="E46" s="75">
        <v>2016</v>
      </c>
      <c r="F46" s="75">
        <v>2016</v>
      </c>
      <c r="G46" s="20">
        <f t="shared" si="10"/>
        <v>0</v>
      </c>
      <c r="H46" s="20">
        <f t="shared" si="11"/>
        <v>0</v>
      </c>
      <c r="I46" s="20"/>
      <c r="J46" s="75"/>
      <c r="K46" s="75" t="s">
        <v>52</v>
      </c>
      <c r="L46" s="75"/>
      <c r="M46" s="75"/>
      <c r="N46" s="75"/>
      <c r="O46" s="73" t="s">
        <v>52</v>
      </c>
      <c r="P46" s="53"/>
      <c r="Q46" s="53"/>
      <c r="R46" s="53"/>
      <c r="S46" s="19"/>
      <c r="T46" s="19"/>
      <c r="U46" s="58">
        <f t="shared" si="9"/>
        <v>0</v>
      </c>
      <c r="V46" s="75" t="s">
        <v>341</v>
      </c>
      <c r="W46" s="20" t="s">
        <v>401</v>
      </c>
      <c r="X46" s="61">
        <v>0</v>
      </c>
      <c r="Y46" s="80"/>
    </row>
    <row r="47" spans="1:25" s="17" customFormat="1" ht="30" customHeight="1" x14ac:dyDescent="0.2">
      <c r="A47" s="24" t="s">
        <v>153</v>
      </c>
      <c r="B47" s="11" t="s">
        <v>251</v>
      </c>
      <c r="C47" s="75" t="s">
        <v>75</v>
      </c>
      <c r="D47" s="75" t="s">
        <v>52</v>
      </c>
      <c r="E47" s="75">
        <v>2016</v>
      </c>
      <c r="F47" s="75">
        <v>2016</v>
      </c>
      <c r="G47" s="20">
        <f t="shared" si="10"/>
        <v>0</v>
      </c>
      <c r="H47" s="20">
        <f t="shared" si="11"/>
        <v>0</v>
      </c>
      <c r="I47" s="20"/>
      <c r="J47" s="75"/>
      <c r="K47" s="75" t="s">
        <v>52</v>
      </c>
      <c r="L47" s="75"/>
      <c r="M47" s="75"/>
      <c r="N47" s="75"/>
      <c r="O47" s="73" t="s">
        <v>52</v>
      </c>
      <c r="P47" s="53"/>
      <c r="Q47" s="53"/>
      <c r="R47" s="53"/>
      <c r="S47" s="19"/>
      <c r="T47" s="19"/>
      <c r="U47" s="58">
        <f t="shared" si="9"/>
        <v>0</v>
      </c>
      <c r="V47" s="75" t="s">
        <v>343</v>
      </c>
      <c r="W47" s="20" t="s">
        <v>401</v>
      </c>
      <c r="X47" s="61">
        <v>0</v>
      </c>
      <c r="Y47" s="80"/>
    </row>
    <row r="48" spans="1:25" s="17" customFormat="1" ht="30.75" customHeight="1" x14ac:dyDescent="0.2">
      <c r="A48" s="24" t="s">
        <v>154</v>
      </c>
      <c r="B48" s="11" t="s">
        <v>252</v>
      </c>
      <c r="C48" s="75" t="s">
        <v>75</v>
      </c>
      <c r="D48" s="75" t="s">
        <v>52</v>
      </c>
      <c r="E48" s="75">
        <v>2016</v>
      </c>
      <c r="F48" s="75">
        <v>2016</v>
      </c>
      <c r="G48" s="20">
        <f t="shared" si="10"/>
        <v>0</v>
      </c>
      <c r="H48" s="20">
        <f t="shared" si="11"/>
        <v>0</v>
      </c>
      <c r="I48" s="20"/>
      <c r="J48" s="75"/>
      <c r="K48" s="75" t="s">
        <v>52</v>
      </c>
      <c r="L48" s="19"/>
      <c r="M48" s="19"/>
      <c r="N48" s="19"/>
      <c r="O48" s="73" t="s">
        <v>52</v>
      </c>
      <c r="P48" s="53"/>
      <c r="Q48" s="53"/>
      <c r="R48" s="53"/>
      <c r="S48" s="19"/>
      <c r="T48" s="19"/>
      <c r="U48" s="58">
        <f t="shared" si="9"/>
        <v>0</v>
      </c>
      <c r="V48" s="75" t="s">
        <v>342</v>
      </c>
      <c r="W48" s="20" t="s">
        <v>401</v>
      </c>
      <c r="X48" s="61">
        <v>0</v>
      </c>
      <c r="Y48" s="80"/>
    </row>
    <row r="49" spans="1:25" s="17" customFormat="1" ht="30" customHeight="1" x14ac:dyDescent="0.2">
      <c r="A49" s="24" t="s">
        <v>155</v>
      </c>
      <c r="B49" s="11" t="s">
        <v>253</v>
      </c>
      <c r="C49" s="75" t="s">
        <v>75</v>
      </c>
      <c r="D49" s="75" t="s">
        <v>52</v>
      </c>
      <c r="E49" s="75">
        <v>2017</v>
      </c>
      <c r="F49" s="75">
        <v>2017</v>
      </c>
      <c r="G49" s="20">
        <f t="shared" si="10"/>
        <v>0</v>
      </c>
      <c r="H49" s="20">
        <f t="shared" si="11"/>
        <v>0</v>
      </c>
      <c r="I49" s="20"/>
      <c r="J49" s="75"/>
      <c r="K49" s="19"/>
      <c r="L49" s="75" t="s">
        <v>52</v>
      </c>
      <c r="M49" s="19"/>
      <c r="N49" s="19"/>
      <c r="O49" s="73" t="s">
        <v>52</v>
      </c>
      <c r="P49" s="53"/>
      <c r="Q49" s="53"/>
      <c r="R49" s="53"/>
      <c r="S49" s="19"/>
      <c r="T49" s="19"/>
      <c r="U49" s="58">
        <f t="shared" si="9"/>
        <v>0</v>
      </c>
      <c r="V49" s="75" t="s">
        <v>344</v>
      </c>
      <c r="W49" s="20" t="s">
        <v>401</v>
      </c>
      <c r="X49" s="61">
        <v>0</v>
      </c>
      <c r="Y49" s="80"/>
    </row>
    <row r="50" spans="1:25" s="17" customFormat="1" ht="33" customHeight="1" x14ac:dyDescent="0.2">
      <c r="A50" s="24" t="s">
        <v>156</v>
      </c>
      <c r="B50" s="11" t="s">
        <v>254</v>
      </c>
      <c r="C50" s="75" t="s">
        <v>75</v>
      </c>
      <c r="D50" s="75" t="s">
        <v>52</v>
      </c>
      <c r="E50" s="75">
        <v>2017</v>
      </c>
      <c r="F50" s="75">
        <v>2017</v>
      </c>
      <c r="G50" s="20">
        <f t="shared" si="10"/>
        <v>0</v>
      </c>
      <c r="H50" s="20">
        <f t="shared" si="11"/>
        <v>0</v>
      </c>
      <c r="I50" s="20"/>
      <c r="J50" s="75"/>
      <c r="K50" s="19"/>
      <c r="L50" s="75" t="s">
        <v>52</v>
      </c>
      <c r="M50" s="19"/>
      <c r="N50" s="19"/>
      <c r="O50" s="73" t="s">
        <v>52</v>
      </c>
      <c r="P50" s="53"/>
      <c r="Q50" s="53"/>
      <c r="R50" s="53"/>
      <c r="S50" s="19"/>
      <c r="T50" s="19"/>
      <c r="U50" s="58">
        <f t="shared" si="9"/>
        <v>0</v>
      </c>
      <c r="V50" s="75" t="s">
        <v>345</v>
      </c>
      <c r="W50" s="20" t="s">
        <v>401</v>
      </c>
      <c r="X50" s="61">
        <v>0</v>
      </c>
      <c r="Y50" s="80"/>
    </row>
    <row r="51" spans="1:25" s="17" customFormat="1" ht="28.5" customHeight="1" x14ac:dyDescent="0.2">
      <c r="A51" s="24" t="s">
        <v>157</v>
      </c>
      <c r="B51" s="11" t="s">
        <v>255</v>
      </c>
      <c r="C51" s="75" t="s">
        <v>75</v>
      </c>
      <c r="D51" s="75" t="s">
        <v>52</v>
      </c>
      <c r="E51" s="75">
        <v>2017</v>
      </c>
      <c r="F51" s="75">
        <v>2017</v>
      </c>
      <c r="G51" s="20">
        <f t="shared" si="10"/>
        <v>0</v>
      </c>
      <c r="H51" s="20">
        <f t="shared" si="11"/>
        <v>0</v>
      </c>
      <c r="I51" s="20"/>
      <c r="J51" s="75"/>
      <c r="K51" s="19"/>
      <c r="L51" s="75" t="s">
        <v>52</v>
      </c>
      <c r="M51" s="19"/>
      <c r="N51" s="19"/>
      <c r="O51" s="73" t="s">
        <v>52</v>
      </c>
      <c r="P51" s="53"/>
      <c r="Q51" s="53"/>
      <c r="R51" s="53"/>
      <c r="S51" s="19"/>
      <c r="T51" s="19"/>
      <c r="U51" s="58">
        <f t="shared" si="9"/>
        <v>0</v>
      </c>
      <c r="V51" s="75" t="s">
        <v>346</v>
      </c>
      <c r="W51" s="20" t="s">
        <v>401</v>
      </c>
      <c r="X51" s="61">
        <v>0</v>
      </c>
      <c r="Y51" s="80"/>
    </row>
    <row r="52" spans="1:25" s="17" customFormat="1" ht="30" customHeight="1" x14ac:dyDescent="0.2">
      <c r="A52" s="24" t="s">
        <v>158</v>
      </c>
      <c r="B52" s="11" t="s">
        <v>256</v>
      </c>
      <c r="C52" s="75" t="s">
        <v>75</v>
      </c>
      <c r="D52" s="75" t="s">
        <v>47</v>
      </c>
      <c r="E52" s="75">
        <v>2017</v>
      </c>
      <c r="F52" s="75">
        <v>2017</v>
      </c>
      <c r="G52" s="20">
        <f t="shared" si="10"/>
        <v>0</v>
      </c>
      <c r="H52" s="20">
        <f t="shared" si="11"/>
        <v>0</v>
      </c>
      <c r="I52" s="20"/>
      <c r="J52" s="75"/>
      <c r="K52" s="19"/>
      <c r="L52" s="75" t="s">
        <v>47</v>
      </c>
      <c r="M52" s="19"/>
      <c r="N52" s="19"/>
      <c r="O52" s="73" t="s">
        <v>47</v>
      </c>
      <c r="P52" s="53"/>
      <c r="Q52" s="53"/>
      <c r="R52" s="53"/>
      <c r="S52" s="19"/>
      <c r="T52" s="19"/>
      <c r="U52" s="58">
        <f t="shared" si="9"/>
        <v>0</v>
      </c>
      <c r="V52" s="75" t="s">
        <v>347</v>
      </c>
      <c r="W52" s="20" t="s">
        <v>401</v>
      </c>
      <c r="X52" s="61">
        <v>0</v>
      </c>
      <c r="Y52" s="80"/>
    </row>
    <row r="53" spans="1:25" s="17" customFormat="1" ht="30.75" customHeight="1" x14ac:dyDescent="0.2">
      <c r="A53" s="24" t="s">
        <v>159</v>
      </c>
      <c r="B53" s="11" t="s">
        <v>257</v>
      </c>
      <c r="C53" s="75" t="s">
        <v>75</v>
      </c>
      <c r="D53" s="75" t="s">
        <v>52</v>
      </c>
      <c r="E53" s="75">
        <v>2017</v>
      </c>
      <c r="F53" s="75">
        <v>2017</v>
      </c>
      <c r="G53" s="20">
        <f t="shared" si="10"/>
        <v>0</v>
      </c>
      <c r="H53" s="20">
        <f t="shared" si="11"/>
        <v>0</v>
      </c>
      <c r="I53" s="20"/>
      <c r="J53" s="75"/>
      <c r="K53" s="19"/>
      <c r="L53" s="75" t="s">
        <v>52</v>
      </c>
      <c r="M53" s="19"/>
      <c r="N53" s="19"/>
      <c r="O53" s="73" t="s">
        <v>52</v>
      </c>
      <c r="P53" s="53"/>
      <c r="Q53" s="53"/>
      <c r="R53" s="53"/>
      <c r="S53" s="19"/>
      <c r="T53" s="19"/>
      <c r="U53" s="58">
        <f t="shared" si="9"/>
        <v>0</v>
      </c>
      <c r="V53" s="75" t="s">
        <v>348</v>
      </c>
      <c r="W53" s="20" t="s">
        <v>401</v>
      </c>
      <c r="X53" s="61">
        <v>0</v>
      </c>
      <c r="Y53" s="80"/>
    </row>
    <row r="54" spans="1:25" s="17" customFormat="1" ht="31.5" customHeight="1" x14ac:dyDescent="0.2">
      <c r="A54" s="24" t="s">
        <v>160</v>
      </c>
      <c r="B54" s="11" t="s">
        <v>258</v>
      </c>
      <c r="C54" s="75" t="s">
        <v>75</v>
      </c>
      <c r="D54" s="75" t="s">
        <v>52</v>
      </c>
      <c r="E54" s="75">
        <v>2017</v>
      </c>
      <c r="F54" s="75">
        <v>2017</v>
      </c>
      <c r="G54" s="20">
        <f t="shared" si="10"/>
        <v>0</v>
      </c>
      <c r="H54" s="20">
        <f t="shared" si="11"/>
        <v>0</v>
      </c>
      <c r="I54" s="20"/>
      <c r="J54" s="75"/>
      <c r="K54" s="19"/>
      <c r="L54" s="75" t="s">
        <v>52</v>
      </c>
      <c r="M54" s="19"/>
      <c r="N54" s="19"/>
      <c r="O54" s="73" t="s">
        <v>52</v>
      </c>
      <c r="P54" s="53"/>
      <c r="Q54" s="53"/>
      <c r="R54" s="53"/>
      <c r="S54" s="19"/>
      <c r="T54" s="19"/>
      <c r="U54" s="58">
        <f t="shared" si="9"/>
        <v>0</v>
      </c>
      <c r="V54" s="75" t="s">
        <v>349</v>
      </c>
      <c r="W54" s="20" t="s">
        <v>401</v>
      </c>
      <c r="X54" s="61">
        <v>0</v>
      </c>
      <c r="Y54" s="80"/>
    </row>
    <row r="55" spans="1:25" s="17" customFormat="1" ht="16.5" customHeight="1" x14ac:dyDescent="0.2">
      <c r="A55" s="24" t="s">
        <v>161</v>
      </c>
      <c r="B55" s="11" t="s">
        <v>279</v>
      </c>
      <c r="C55" s="75" t="s">
        <v>75</v>
      </c>
      <c r="D55" s="75" t="s">
        <v>73</v>
      </c>
      <c r="E55" s="75">
        <v>2015</v>
      </c>
      <c r="F55" s="75">
        <v>2016</v>
      </c>
      <c r="G55" s="20">
        <f t="shared" si="10"/>
        <v>10</v>
      </c>
      <c r="H55" s="20">
        <f t="shared" si="11"/>
        <v>10</v>
      </c>
      <c r="I55" s="20"/>
      <c r="J55" s="75" t="s">
        <v>73</v>
      </c>
      <c r="K55" s="75"/>
      <c r="L55" s="75"/>
      <c r="M55" s="75"/>
      <c r="N55" s="75"/>
      <c r="O55" s="73" t="s">
        <v>73</v>
      </c>
      <c r="P55" s="53">
        <v>10</v>
      </c>
      <c r="Q55" s="20"/>
      <c r="R55" s="19"/>
      <c r="S55" s="19"/>
      <c r="T55" s="19"/>
      <c r="U55" s="58">
        <f t="shared" si="9"/>
        <v>10</v>
      </c>
      <c r="V55" s="75" t="s">
        <v>350</v>
      </c>
      <c r="W55" s="20" t="s">
        <v>385</v>
      </c>
      <c r="X55" s="61">
        <v>0</v>
      </c>
      <c r="Y55" s="80"/>
    </row>
    <row r="56" spans="1:25" s="17" customFormat="1" ht="20.100000000000001" customHeight="1" x14ac:dyDescent="0.2">
      <c r="A56" s="24"/>
      <c r="B56" s="16" t="s">
        <v>86</v>
      </c>
      <c r="C56" s="73"/>
      <c r="D56" s="73"/>
      <c r="E56" s="73"/>
      <c r="F56" s="73"/>
      <c r="G56" s="14"/>
      <c r="H56" s="14"/>
      <c r="I56" s="14"/>
      <c r="J56" s="73"/>
      <c r="K56" s="73"/>
      <c r="L56" s="73"/>
      <c r="M56" s="73"/>
      <c r="N56" s="73"/>
      <c r="O56" s="73"/>
      <c r="P56" s="14"/>
      <c r="Q56" s="14"/>
      <c r="R56" s="14"/>
      <c r="S56" s="14"/>
      <c r="T56" s="14"/>
      <c r="U56" s="59"/>
      <c r="V56" s="75"/>
      <c r="W56" s="20"/>
      <c r="X56" s="61"/>
      <c r="Y56" s="80"/>
    </row>
    <row r="57" spans="1:25" s="17" customFormat="1" ht="20.100000000000001" hidden="1" customHeight="1" x14ac:dyDescent="0.2">
      <c r="A57" s="24" t="s">
        <v>162</v>
      </c>
      <c r="B57" s="21" t="s">
        <v>129</v>
      </c>
      <c r="C57" s="75" t="s">
        <v>75</v>
      </c>
      <c r="D57" s="75" t="s">
        <v>73</v>
      </c>
      <c r="E57" s="75">
        <v>2018</v>
      </c>
      <c r="F57" s="75">
        <v>2019</v>
      </c>
      <c r="G57" s="20">
        <f t="shared" ref="G57:G63" si="12">U57</f>
        <v>0</v>
      </c>
      <c r="H57" s="20">
        <f t="shared" si="11"/>
        <v>0</v>
      </c>
      <c r="I57" s="14"/>
      <c r="J57" s="73"/>
      <c r="K57" s="73"/>
      <c r="L57" s="73"/>
      <c r="M57" s="73"/>
      <c r="N57" s="75" t="s">
        <v>73</v>
      </c>
      <c r="O57" s="73" t="s">
        <v>73</v>
      </c>
      <c r="P57" s="22"/>
      <c r="Q57" s="22"/>
      <c r="R57" s="22"/>
      <c r="S57" s="23"/>
      <c r="T57" s="23"/>
      <c r="U57" s="57">
        <f t="shared" ref="U57:U66" si="13">SUM(P57:T57)</f>
        <v>0</v>
      </c>
      <c r="V57" s="75"/>
      <c r="W57" s="20"/>
      <c r="X57" s="61"/>
      <c r="Y57" s="80"/>
    </row>
    <row r="58" spans="1:25" ht="16.5" customHeight="1" x14ac:dyDescent="0.2">
      <c r="A58" s="24" t="s">
        <v>163</v>
      </c>
      <c r="B58" s="11" t="s">
        <v>145</v>
      </c>
      <c r="C58" s="75" t="s">
        <v>75</v>
      </c>
      <c r="D58" s="75" t="s">
        <v>45</v>
      </c>
      <c r="E58" s="75">
        <v>2015</v>
      </c>
      <c r="F58" s="75">
        <v>2015</v>
      </c>
      <c r="G58" s="20">
        <f t="shared" si="12"/>
        <v>1.4239999999999999</v>
      </c>
      <c r="H58" s="20">
        <f t="shared" si="11"/>
        <v>1.4239999999999999</v>
      </c>
      <c r="I58" s="20"/>
      <c r="J58" s="75" t="s">
        <v>45</v>
      </c>
      <c r="K58" s="75"/>
      <c r="L58" s="75"/>
      <c r="M58" s="75"/>
      <c r="N58" s="75"/>
      <c r="O58" s="73" t="s">
        <v>45</v>
      </c>
      <c r="P58" s="23">
        <v>1.4239999999999999</v>
      </c>
      <c r="Q58" s="20"/>
      <c r="R58" s="20"/>
      <c r="S58" s="20"/>
      <c r="T58" s="20"/>
      <c r="U58" s="58">
        <f t="shared" si="13"/>
        <v>1.4239999999999999</v>
      </c>
      <c r="V58" s="75" t="s">
        <v>351</v>
      </c>
      <c r="W58" s="20" t="s">
        <v>385</v>
      </c>
      <c r="X58" s="61">
        <v>0</v>
      </c>
      <c r="Y58" s="80"/>
    </row>
    <row r="59" spans="1:25" ht="21" customHeight="1" x14ac:dyDescent="0.2">
      <c r="A59" s="24" t="s">
        <v>164</v>
      </c>
      <c r="B59" s="11" t="s">
        <v>92</v>
      </c>
      <c r="C59" s="75" t="s">
        <v>75</v>
      </c>
      <c r="D59" s="75" t="s">
        <v>52</v>
      </c>
      <c r="E59" s="75">
        <v>2015</v>
      </c>
      <c r="F59" s="75">
        <v>2015</v>
      </c>
      <c r="G59" s="20">
        <f t="shared" si="12"/>
        <v>4.2450000000000001</v>
      </c>
      <c r="H59" s="20">
        <f t="shared" si="11"/>
        <v>4.2450000000000001</v>
      </c>
      <c r="I59" s="20"/>
      <c r="J59" s="75" t="s">
        <v>52</v>
      </c>
      <c r="K59" s="75"/>
      <c r="L59" s="75"/>
      <c r="M59" s="75"/>
      <c r="N59" s="75"/>
      <c r="O59" s="73" t="s">
        <v>52</v>
      </c>
      <c r="P59" s="53">
        <v>4.2450000000000001</v>
      </c>
      <c r="Q59" s="20"/>
      <c r="R59" s="20"/>
      <c r="S59" s="20"/>
      <c r="T59" s="20"/>
      <c r="U59" s="58">
        <f t="shared" si="13"/>
        <v>4.2450000000000001</v>
      </c>
      <c r="V59" s="75" t="s">
        <v>352</v>
      </c>
      <c r="W59" s="20" t="s">
        <v>385</v>
      </c>
      <c r="X59" s="61">
        <v>0</v>
      </c>
      <c r="Y59" s="80"/>
    </row>
    <row r="60" spans="1:25" ht="18" customHeight="1" x14ac:dyDescent="0.2">
      <c r="A60" s="24" t="s">
        <v>165</v>
      </c>
      <c r="B60" s="11" t="s">
        <v>93</v>
      </c>
      <c r="C60" s="75" t="s">
        <v>75</v>
      </c>
      <c r="D60" s="75" t="s">
        <v>45</v>
      </c>
      <c r="E60" s="75">
        <v>2015</v>
      </c>
      <c r="F60" s="75">
        <v>2015</v>
      </c>
      <c r="G60" s="20">
        <f t="shared" si="12"/>
        <v>1.4239999999999999</v>
      </c>
      <c r="H60" s="20">
        <f t="shared" si="11"/>
        <v>1.4239999999999999</v>
      </c>
      <c r="I60" s="20"/>
      <c r="J60" s="75" t="s">
        <v>45</v>
      </c>
      <c r="K60" s="75"/>
      <c r="L60" s="75"/>
      <c r="M60" s="75"/>
      <c r="N60" s="75"/>
      <c r="O60" s="73" t="s">
        <v>45</v>
      </c>
      <c r="P60" s="53">
        <v>1.4239999999999999</v>
      </c>
      <c r="Q60" s="20"/>
      <c r="R60" s="20"/>
      <c r="S60" s="20"/>
      <c r="T60" s="20"/>
      <c r="U60" s="58">
        <f t="shared" si="13"/>
        <v>1.4239999999999999</v>
      </c>
      <c r="V60" s="75" t="s">
        <v>353</v>
      </c>
      <c r="W60" s="20" t="s">
        <v>385</v>
      </c>
      <c r="X60" s="61">
        <v>0</v>
      </c>
      <c r="Y60" s="80"/>
    </row>
    <row r="61" spans="1:25" ht="18" customHeight="1" x14ac:dyDescent="0.2">
      <c r="A61" s="24" t="s">
        <v>166</v>
      </c>
      <c r="B61" s="11" t="s">
        <v>94</v>
      </c>
      <c r="C61" s="75" t="s">
        <v>75</v>
      </c>
      <c r="D61" s="75" t="s">
        <v>46</v>
      </c>
      <c r="E61" s="75">
        <v>2015</v>
      </c>
      <c r="F61" s="75">
        <v>2015</v>
      </c>
      <c r="G61" s="20">
        <f t="shared" si="12"/>
        <v>2.665</v>
      </c>
      <c r="H61" s="20">
        <f t="shared" si="11"/>
        <v>2.665</v>
      </c>
      <c r="I61" s="20"/>
      <c r="J61" s="75" t="s">
        <v>46</v>
      </c>
      <c r="K61" s="75"/>
      <c r="L61" s="75"/>
      <c r="M61" s="75"/>
      <c r="N61" s="75"/>
      <c r="O61" s="73" t="s">
        <v>46</v>
      </c>
      <c r="P61" s="53">
        <v>2.665</v>
      </c>
      <c r="Q61" s="20"/>
      <c r="R61" s="20"/>
      <c r="S61" s="20"/>
      <c r="T61" s="20"/>
      <c r="U61" s="58">
        <f t="shared" si="13"/>
        <v>2.665</v>
      </c>
      <c r="V61" s="75" t="s">
        <v>354</v>
      </c>
      <c r="W61" s="20" t="s">
        <v>385</v>
      </c>
      <c r="X61" s="61">
        <v>0</v>
      </c>
      <c r="Y61" s="80"/>
    </row>
    <row r="62" spans="1:25" ht="21" customHeight="1" x14ac:dyDescent="0.2">
      <c r="A62" s="24" t="s">
        <v>167</v>
      </c>
      <c r="B62" s="11" t="s">
        <v>95</v>
      </c>
      <c r="C62" s="75" t="s">
        <v>75</v>
      </c>
      <c r="D62" s="75" t="s">
        <v>51</v>
      </c>
      <c r="E62" s="75">
        <v>2015</v>
      </c>
      <c r="F62" s="75">
        <v>2015</v>
      </c>
      <c r="G62" s="20">
        <f t="shared" si="12"/>
        <v>1.6539999999999999</v>
      </c>
      <c r="H62" s="20">
        <f t="shared" si="11"/>
        <v>1.6539999999999999</v>
      </c>
      <c r="I62" s="20"/>
      <c r="J62" s="75" t="s">
        <v>51</v>
      </c>
      <c r="K62" s="75"/>
      <c r="L62" s="75"/>
      <c r="M62" s="75"/>
      <c r="N62" s="75"/>
      <c r="O62" s="73" t="s">
        <v>51</v>
      </c>
      <c r="P62" s="53">
        <v>1.6539999999999999</v>
      </c>
      <c r="Q62" s="20"/>
      <c r="R62" s="20"/>
      <c r="S62" s="20"/>
      <c r="T62" s="20"/>
      <c r="U62" s="58">
        <f t="shared" si="13"/>
        <v>1.6539999999999999</v>
      </c>
      <c r="V62" s="75" t="s">
        <v>355</v>
      </c>
      <c r="W62" s="20" t="s">
        <v>385</v>
      </c>
      <c r="X62" s="61">
        <v>0</v>
      </c>
      <c r="Y62" s="80"/>
    </row>
    <row r="63" spans="1:25" ht="39" customHeight="1" x14ac:dyDescent="0.2">
      <c r="A63" s="24" t="s">
        <v>168</v>
      </c>
      <c r="B63" s="11" t="s">
        <v>137</v>
      </c>
      <c r="C63" s="75" t="s">
        <v>75</v>
      </c>
      <c r="D63" s="75" t="s">
        <v>402</v>
      </c>
      <c r="E63" s="75">
        <v>2015</v>
      </c>
      <c r="F63" s="75">
        <v>2015</v>
      </c>
      <c r="G63" s="20">
        <f t="shared" si="12"/>
        <v>1.7509999999999999</v>
      </c>
      <c r="H63" s="20">
        <f t="shared" si="11"/>
        <v>1.7509999999999999</v>
      </c>
      <c r="I63" s="20"/>
      <c r="J63" s="75" t="s">
        <v>402</v>
      </c>
      <c r="K63" s="75"/>
      <c r="L63" s="75"/>
      <c r="M63" s="75"/>
      <c r="N63" s="75"/>
      <c r="O63" s="73" t="s">
        <v>403</v>
      </c>
      <c r="P63" s="53">
        <v>1.7509999999999999</v>
      </c>
      <c r="Q63" s="20"/>
      <c r="R63" s="20"/>
      <c r="S63" s="20"/>
      <c r="T63" s="20"/>
      <c r="U63" s="58">
        <f t="shared" si="13"/>
        <v>1.7509999999999999</v>
      </c>
      <c r="V63" s="75" t="s">
        <v>356</v>
      </c>
      <c r="W63" s="20" t="s">
        <v>386</v>
      </c>
      <c r="X63" s="61">
        <v>0</v>
      </c>
      <c r="Y63" s="80"/>
    </row>
    <row r="64" spans="1:25" ht="42.75" customHeight="1" x14ac:dyDescent="0.2">
      <c r="A64" s="139" t="s">
        <v>169</v>
      </c>
      <c r="B64" s="11" t="s">
        <v>320</v>
      </c>
      <c r="C64" s="124" t="s">
        <v>75</v>
      </c>
      <c r="D64" s="124" t="s">
        <v>141</v>
      </c>
      <c r="E64" s="124">
        <v>2015</v>
      </c>
      <c r="F64" s="124">
        <v>2015</v>
      </c>
      <c r="G64" s="130">
        <f>U64+U65+U66</f>
        <v>3.9080000000000004</v>
      </c>
      <c r="H64" s="130">
        <f>G64</f>
        <v>3.9080000000000004</v>
      </c>
      <c r="I64" s="130"/>
      <c r="J64" s="124" t="s">
        <v>141</v>
      </c>
      <c r="K64" s="124"/>
      <c r="L64" s="124"/>
      <c r="M64" s="124"/>
      <c r="N64" s="124"/>
      <c r="O64" s="121" t="s">
        <v>141</v>
      </c>
      <c r="P64" s="53">
        <v>0.68</v>
      </c>
      <c r="Q64" s="20"/>
      <c r="R64" s="20"/>
      <c r="S64" s="20"/>
      <c r="T64" s="20"/>
      <c r="U64" s="58">
        <f t="shared" si="13"/>
        <v>0.68</v>
      </c>
      <c r="V64" s="124" t="s">
        <v>357</v>
      </c>
      <c r="W64" s="130" t="s">
        <v>385</v>
      </c>
      <c r="X64" s="61">
        <v>0</v>
      </c>
      <c r="Y64" s="80"/>
    </row>
    <row r="65" spans="1:25" ht="16.5" customHeight="1" x14ac:dyDescent="0.2">
      <c r="A65" s="140"/>
      <c r="B65" s="11" t="s">
        <v>315</v>
      </c>
      <c r="C65" s="125"/>
      <c r="D65" s="125"/>
      <c r="E65" s="125"/>
      <c r="F65" s="125"/>
      <c r="G65" s="131"/>
      <c r="H65" s="131"/>
      <c r="I65" s="131"/>
      <c r="J65" s="125"/>
      <c r="K65" s="125"/>
      <c r="L65" s="125"/>
      <c r="M65" s="125"/>
      <c r="N65" s="125"/>
      <c r="O65" s="122"/>
      <c r="P65" s="53">
        <v>1.3740000000000001</v>
      </c>
      <c r="Q65" s="20"/>
      <c r="R65" s="20"/>
      <c r="S65" s="20"/>
      <c r="T65" s="20"/>
      <c r="U65" s="58">
        <f t="shared" si="13"/>
        <v>1.3740000000000001</v>
      </c>
      <c r="V65" s="125"/>
      <c r="W65" s="131"/>
      <c r="X65" s="61">
        <v>0</v>
      </c>
      <c r="Y65" s="80"/>
    </row>
    <row r="66" spans="1:25" ht="25.5" x14ac:dyDescent="0.2">
      <c r="A66" s="141"/>
      <c r="B66" s="11" t="s">
        <v>316</v>
      </c>
      <c r="C66" s="126"/>
      <c r="D66" s="126"/>
      <c r="E66" s="126"/>
      <c r="F66" s="126"/>
      <c r="G66" s="132"/>
      <c r="H66" s="132"/>
      <c r="I66" s="132"/>
      <c r="J66" s="126"/>
      <c r="K66" s="126"/>
      <c r="L66" s="126"/>
      <c r="M66" s="126"/>
      <c r="N66" s="126"/>
      <c r="O66" s="123"/>
      <c r="P66" s="53">
        <v>1.8540000000000001</v>
      </c>
      <c r="Q66" s="20"/>
      <c r="R66" s="20"/>
      <c r="S66" s="20"/>
      <c r="T66" s="20"/>
      <c r="U66" s="58">
        <f t="shared" si="13"/>
        <v>1.8540000000000001</v>
      </c>
      <c r="V66" s="126"/>
      <c r="W66" s="132"/>
      <c r="X66" s="61">
        <v>0</v>
      </c>
      <c r="Y66" s="80"/>
    </row>
    <row r="67" spans="1:25" ht="21.75" customHeight="1" x14ac:dyDescent="0.2">
      <c r="A67" s="24" t="s">
        <v>170</v>
      </c>
      <c r="B67" s="11" t="s">
        <v>146</v>
      </c>
      <c r="C67" s="75" t="s">
        <v>75</v>
      </c>
      <c r="D67" s="75" t="s">
        <v>45</v>
      </c>
      <c r="E67" s="75">
        <v>2015</v>
      </c>
      <c r="F67" s="75">
        <v>2015</v>
      </c>
      <c r="G67" s="20">
        <f>U67</f>
        <v>1.4239999999999999</v>
      </c>
      <c r="H67" s="20">
        <f t="shared" ref="H67:H70" si="14">G67</f>
        <v>1.4239999999999999</v>
      </c>
      <c r="I67" s="20"/>
      <c r="J67" s="75" t="s">
        <v>45</v>
      </c>
      <c r="K67" s="75"/>
      <c r="L67" s="75"/>
      <c r="M67" s="75"/>
      <c r="N67" s="75"/>
      <c r="O67" s="73" t="s">
        <v>45</v>
      </c>
      <c r="P67" s="23">
        <v>1.4239999999999999</v>
      </c>
      <c r="Q67" s="20"/>
      <c r="R67" s="20"/>
      <c r="S67" s="20"/>
      <c r="T67" s="20"/>
      <c r="U67" s="58">
        <f t="shared" ref="U67:U73" si="15">SUM(P67:T67)</f>
        <v>1.4239999999999999</v>
      </c>
      <c r="V67" s="75" t="s">
        <v>358</v>
      </c>
      <c r="W67" s="20" t="s">
        <v>385</v>
      </c>
      <c r="X67" s="61">
        <v>0</v>
      </c>
      <c r="Y67" s="80"/>
    </row>
    <row r="68" spans="1:25" ht="28.5" customHeight="1" x14ac:dyDescent="0.2">
      <c r="A68" s="24" t="s">
        <v>171</v>
      </c>
      <c r="B68" s="11" t="s">
        <v>132</v>
      </c>
      <c r="C68" s="75" t="s">
        <v>75</v>
      </c>
      <c r="D68" s="75" t="s">
        <v>58</v>
      </c>
      <c r="E68" s="75">
        <v>2015</v>
      </c>
      <c r="F68" s="75">
        <v>2015</v>
      </c>
      <c r="G68" s="20">
        <f>U68</f>
        <v>0.94499999999999995</v>
      </c>
      <c r="H68" s="20">
        <f t="shared" si="14"/>
        <v>0.94499999999999995</v>
      </c>
      <c r="I68" s="20"/>
      <c r="J68" s="75" t="s">
        <v>58</v>
      </c>
      <c r="K68" s="75"/>
      <c r="L68" s="75"/>
      <c r="M68" s="75"/>
      <c r="N68" s="75"/>
      <c r="O68" s="73" t="s">
        <v>58</v>
      </c>
      <c r="P68" s="53">
        <v>0.94499999999999995</v>
      </c>
      <c r="Q68" s="20"/>
      <c r="R68" s="20"/>
      <c r="S68" s="20"/>
      <c r="T68" s="20"/>
      <c r="U68" s="58">
        <f t="shared" si="15"/>
        <v>0.94499999999999995</v>
      </c>
      <c r="V68" s="75" t="s">
        <v>359</v>
      </c>
      <c r="W68" s="20" t="s">
        <v>385</v>
      </c>
      <c r="X68" s="61">
        <v>0</v>
      </c>
      <c r="Y68" s="80"/>
    </row>
    <row r="69" spans="1:25" ht="18.75" customHeight="1" x14ac:dyDescent="0.2">
      <c r="A69" s="24" t="s">
        <v>172</v>
      </c>
      <c r="B69" s="11" t="s">
        <v>96</v>
      </c>
      <c r="C69" s="75" t="s">
        <v>75</v>
      </c>
      <c r="D69" s="75" t="s">
        <v>46</v>
      </c>
      <c r="E69" s="75">
        <v>2015</v>
      </c>
      <c r="F69" s="75">
        <v>2015</v>
      </c>
      <c r="G69" s="20">
        <f>U69</f>
        <v>2.665</v>
      </c>
      <c r="H69" s="20">
        <f t="shared" si="14"/>
        <v>2.665</v>
      </c>
      <c r="I69" s="20"/>
      <c r="J69" s="75" t="s">
        <v>46</v>
      </c>
      <c r="K69" s="75"/>
      <c r="L69" s="75"/>
      <c r="M69" s="75"/>
      <c r="N69" s="75"/>
      <c r="O69" s="73" t="s">
        <v>46</v>
      </c>
      <c r="P69" s="53">
        <v>2.665</v>
      </c>
      <c r="Q69" s="20"/>
      <c r="R69" s="20"/>
      <c r="S69" s="20"/>
      <c r="T69" s="20"/>
      <c r="U69" s="58">
        <f t="shared" si="15"/>
        <v>2.665</v>
      </c>
      <c r="V69" s="75" t="s">
        <v>360</v>
      </c>
      <c r="W69" s="20" t="s">
        <v>385</v>
      </c>
      <c r="X69" s="61">
        <v>0</v>
      </c>
      <c r="Y69" s="80"/>
    </row>
    <row r="70" spans="1:25" ht="54" customHeight="1" x14ac:dyDescent="0.2">
      <c r="A70" s="139" t="s">
        <v>173</v>
      </c>
      <c r="B70" s="11" t="s">
        <v>317</v>
      </c>
      <c r="C70" s="124" t="s">
        <v>75</v>
      </c>
      <c r="D70" s="124" t="s">
        <v>141</v>
      </c>
      <c r="E70" s="124">
        <v>2015</v>
      </c>
      <c r="F70" s="124">
        <v>2015</v>
      </c>
      <c r="G70" s="130">
        <f>U70+U71+U72</f>
        <v>5.6820000000000004</v>
      </c>
      <c r="H70" s="130">
        <f t="shared" si="14"/>
        <v>5.6820000000000004</v>
      </c>
      <c r="I70" s="130"/>
      <c r="J70" s="124" t="s">
        <v>141</v>
      </c>
      <c r="K70" s="124"/>
      <c r="L70" s="124"/>
      <c r="M70" s="124"/>
      <c r="N70" s="124"/>
      <c r="O70" s="121" t="s">
        <v>141</v>
      </c>
      <c r="P70" s="53">
        <v>1.587</v>
      </c>
      <c r="Q70" s="20"/>
      <c r="R70" s="20"/>
      <c r="S70" s="20"/>
      <c r="T70" s="20"/>
      <c r="U70" s="58">
        <f t="shared" si="15"/>
        <v>1.587</v>
      </c>
      <c r="V70" s="124" t="s">
        <v>361</v>
      </c>
      <c r="W70" s="130" t="s">
        <v>385</v>
      </c>
      <c r="X70" s="61">
        <v>0</v>
      </c>
      <c r="Y70" s="80"/>
    </row>
    <row r="71" spans="1:25" ht="15" customHeight="1" x14ac:dyDescent="0.2">
      <c r="A71" s="140"/>
      <c r="B71" s="11" t="s">
        <v>318</v>
      </c>
      <c r="C71" s="125"/>
      <c r="D71" s="125"/>
      <c r="E71" s="125"/>
      <c r="F71" s="125"/>
      <c r="G71" s="131"/>
      <c r="H71" s="131"/>
      <c r="I71" s="131"/>
      <c r="J71" s="125"/>
      <c r="K71" s="125"/>
      <c r="L71" s="125"/>
      <c r="M71" s="125"/>
      <c r="N71" s="125"/>
      <c r="O71" s="122"/>
      <c r="P71" s="53">
        <v>1.3740000000000001</v>
      </c>
      <c r="Q71" s="20"/>
      <c r="R71" s="20"/>
      <c r="S71" s="20"/>
      <c r="T71" s="20"/>
      <c r="U71" s="58">
        <f t="shared" si="15"/>
        <v>1.3740000000000001</v>
      </c>
      <c r="V71" s="125"/>
      <c r="W71" s="131"/>
      <c r="X71" s="61">
        <v>0</v>
      </c>
      <c r="Y71" s="80"/>
    </row>
    <row r="72" spans="1:25" ht="25.5" x14ac:dyDescent="0.2">
      <c r="A72" s="141"/>
      <c r="B72" s="11" t="s">
        <v>319</v>
      </c>
      <c r="C72" s="126"/>
      <c r="D72" s="126"/>
      <c r="E72" s="126"/>
      <c r="F72" s="126"/>
      <c r="G72" s="132"/>
      <c r="H72" s="132"/>
      <c r="I72" s="132"/>
      <c r="J72" s="126"/>
      <c r="K72" s="126"/>
      <c r="L72" s="126"/>
      <c r="M72" s="126"/>
      <c r="N72" s="126"/>
      <c r="O72" s="123"/>
      <c r="P72" s="53">
        <v>2.7210000000000001</v>
      </c>
      <c r="Q72" s="20"/>
      <c r="R72" s="20"/>
      <c r="S72" s="20"/>
      <c r="T72" s="20"/>
      <c r="U72" s="58">
        <f t="shared" si="15"/>
        <v>2.7210000000000001</v>
      </c>
      <c r="V72" s="126"/>
      <c r="W72" s="132"/>
      <c r="X72" s="61">
        <v>0</v>
      </c>
      <c r="Y72" s="80"/>
    </row>
    <row r="73" spans="1:25" ht="28.5" customHeight="1" x14ac:dyDescent="0.2">
      <c r="A73" s="24" t="s">
        <v>174</v>
      </c>
      <c r="B73" s="11" t="s">
        <v>133</v>
      </c>
      <c r="C73" s="75" t="s">
        <v>75</v>
      </c>
      <c r="D73" s="75" t="s">
        <v>59</v>
      </c>
      <c r="E73" s="75">
        <v>2015</v>
      </c>
      <c r="F73" s="75">
        <v>2015</v>
      </c>
      <c r="G73" s="20">
        <f>U73</f>
        <v>1.3740000000000001</v>
      </c>
      <c r="H73" s="20">
        <f>G73</f>
        <v>1.3740000000000001</v>
      </c>
      <c r="I73" s="20"/>
      <c r="J73" s="75" t="s">
        <v>59</v>
      </c>
      <c r="K73" s="75"/>
      <c r="L73" s="75"/>
      <c r="M73" s="75"/>
      <c r="N73" s="75"/>
      <c r="O73" s="73" t="s">
        <v>59</v>
      </c>
      <c r="P73" s="23">
        <v>1.3740000000000001</v>
      </c>
      <c r="Q73" s="20"/>
      <c r="R73" s="20"/>
      <c r="S73" s="20"/>
      <c r="T73" s="20"/>
      <c r="U73" s="58">
        <f t="shared" si="15"/>
        <v>1.3740000000000001</v>
      </c>
      <c r="V73" s="75" t="s">
        <v>362</v>
      </c>
      <c r="W73" s="20" t="s">
        <v>385</v>
      </c>
      <c r="X73" s="61">
        <v>0</v>
      </c>
      <c r="Y73" s="80"/>
    </row>
    <row r="74" spans="1:25" ht="30" customHeight="1" x14ac:dyDescent="0.2">
      <c r="A74" s="24" t="s">
        <v>175</v>
      </c>
      <c r="B74" s="11" t="s">
        <v>100</v>
      </c>
      <c r="C74" s="75" t="s">
        <v>75</v>
      </c>
      <c r="D74" s="75" t="s">
        <v>47</v>
      </c>
      <c r="E74" s="75">
        <v>2016</v>
      </c>
      <c r="F74" s="75">
        <v>2016</v>
      </c>
      <c r="G74" s="20">
        <f t="shared" ref="G74:G127" si="16">U74</f>
        <v>0</v>
      </c>
      <c r="H74" s="20">
        <f t="shared" ref="H74:H127" si="17">G74</f>
        <v>0</v>
      </c>
      <c r="I74" s="20"/>
      <c r="J74" s="75"/>
      <c r="K74" s="75" t="s">
        <v>47</v>
      </c>
      <c r="L74" s="75"/>
      <c r="M74" s="75"/>
      <c r="N74" s="75"/>
      <c r="O74" s="73" t="s">
        <v>47</v>
      </c>
      <c r="Q74" s="23"/>
      <c r="R74" s="20"/>
      <c r="S74" s="20"/>
      <c r="T74" s="20"/>
      <c r="U74" s="58">
        <f>SUM(Q74:T74)</f>
        <v>0</v>
      </c>
      <c r="V74" s="75"/>
      <c r="W74" s="20"/>
      <c r="X74" s="61"/>
      <c r="Y74" s="80"/>
    </row>
    <row r="75" spans="1:25" ht="20.100000000000001" customHeight="1" x14ac:dyDescent="0.2">
      <c r="A75" s="24" t="s">
        <v>176</v>
      </c>
      <c r="B75" s="11" t="s">
        <v>101</v>
      </c>
      <c r="C75" s="75" t="s">
        <v>75</v>
      </c>
      <c r="D75" s="75" t="s">
        <v>45</v>
      </c>
      <c r="E75" s="75">
        <v>2016</v>
      </c>
      <c r="F75" s="75">
        <v>2016</v>
      </c>
      <c r="G75" s="20">
        <f t="shared" si="16"/>
        <v>0</v>
      </c>
      <c r="H75" s="20">
        <f t="shared" si="17"/>
        <v>0</v>
      </c>
      <c r="I75" s="20"/>
      <c r="J75" s="75"/>
      <c r="K75" s="75" t="s">
        <v>45</v>
      </c>
      <c r="L75" s="75"/>
      <c r="M75" s="75"/>
      <c r="N75" s="75"/>
      <c r="O75" s="73" t="s">
        <v>45</v>
      </c>
      <c r="P75" s="20"/>
      <c r="Q75" s="53"/>
      <c r="R75" s="20"/>
      <c r="S75" s="20"/>
      <c r="T75" s="20"/>
      <c r="U75" s="58">
        <f t="shared" ref="U75:U87" si="18">SUM(P75:T75)</f>
        <v>0</v>
      </c>
      <c r="V75" s="75"/>
      <c r="W75" s="20"/>
      <c r="X75" s="61"/>
      <c r="Y75" s="80"/>
    </row>
    <row r="76" spans="1:25" ht="20.100000000000001" customHeight="1" x14ac:dyDescent="0.2">
      <c r="A76" s="24" t="s">
        <v>177</v>
      </c>
      <c r="B76" s="11" t="s">
        <v>102</v>
      </c>
      <c r="C76" s="75" t="s">
        <v>75</v>
      </c>
      <c r="D76" s="75" t="s">
        <v>59</v>
      </c>
      <c r="E76" s="75">
        <v>2016</v>
      </c>
      <c r="F76" s="75">
        <v>2016</v>
      </c>
      <c r="G76" s="20">
        <f t="shared" si="16"/>
        <v>0</v>
      </c>
      <c r="H76" s="20">
        <f t="shared" si="17"/>
        <v>0</v>
      </c>
      <c r="I76" s="20"/>
      <c r="J76" s="75"/>
      <c r="K76" s="75" t="s">
        <v>59</v>
      </c>
      <c r="L76" s="75"/>
      <c r="M76" s="75"/>
      <c r="N76" s="75"/>
      <c r="O76" s="73" t="s">
        <v>59</v>
      </c>
      <c r="P76" s="20"/>
      <c r="Q76" s="53"/>
      <c r="R76" s="20"/>
      <c r="S76" s="20"/>
      <c r="T76" s="20"/>
      <c r="U76" s="58">
        <f t="shared" si="18"/>
        <v>0</v>
      </c>
      <c r="V76" s="75"/>
      <c r="W76" s="20"/>
      <c r="X76" s="61"/>
      <c r="Y76" s="80"/>
    </row>
    <row r="77" spans="1:25" ht="20.100000000000001" customHeight="1" x14ac:dyDescent="0.2">
      <c r="A77" s="24" t="s">
        <v>178</v>
      </c>
      <c r="B77" s="11" t="s">
        <v>103</v>
      </c>
      <c r="C77" s="75" t="s">
        <v>75</v>
      </c>
      <c r="D77" s="75" t="s">
        <v>51</v>
      </c>
      <c r="E77" s="75">
        <v>2016</v>
      </c>
      <c r="F77" s="75">
        <v>2016</v>
      </c>
      <c r="G77" s="20">
        <f t="shared" si="16"/>
        <v>0</v>
      </c>
      <c r="H77" s="20">
        <f t="shared" si="17"/>
        <v>0</v>
      </c>
      <c r="I77" s="20"/>
      <c r="J77" s="75"/>
      <c r="K77" s="75" t="s">
        <v>51</v>
      </c>
      <c r="L77" s="75"/>
      <c r="M77" s="75"/>
      <c r="N77" s="75"/>
      <c r="O77" s="73" t="s">
        <v>51</v>
      </c>
      <c r="P77" s="20"/>
      <c r="Q77" s="53"/>
      <c r="R77" s="20"/>
      <c r="S77" s="20"/>
      <c r="T77" s="20"/>
      <c r="U77" s="58">
        <f t="shared" si="18"/>
        <v>0</v>
      </c>
      <c r="V77" s="75"/>
      <c r="W77" s="20"/>
      <c r="X77" s="61"/>
      <c r="Y77" s="80"/>
    </row>
    <row r="78" spans="1:25" ht="20.100000000000001" customHeight="1" x14ac:dyDescent="0.2">
      <c r="A78" s="24" t="s">
        <v>179</v>
      </c>
      <c r="B78" s="11" t="s">
        <v>99</v>
      </c>
      <c r="C78" s="75" t="s">
        <v>75</v>
      </c>
      <c r="D78" s="75" t="s">
        <v>63</v>
      </c>
      <c r="E78" s="75">
        <v>2016</v>
      </c>
      <c r="F78" s="75">
        <v>2016</v>
      </c>
      <c r="G78" s="20">
        <f t="shared" si="16"/>
        <v>0</v>
      </c>
      <c r="H78" s="20">
        <f t="shared" si="17"/>
        <v>0</v>
      </c>
      <c r="I78" s="20"/>
      <c r="J78" s="75"/>
      <c r="K78" s="75" t="s">
        <v>63</v>
      </c>
      <c r="L78" s="75"/>
      <c r="M78" s="75"/>
      <c r="N78" s="75"/>
      <c r="O78" s="73" t="s">
        <v>63</v>
      </c>
      <c r="P78" s="20"/>
      <c r="Q78" s="53"/>
      <c r="R78" s="20"/>
      <c r="S78" s="20"/>
      <c r="T78" s="20"/>
      <c r="U78" s="58">
        <f t="shared" si="18"/>
        <v>0</v>
      </c>
      <c r="V78" s="75"/>
      <c r="W78" s="20"/>
      <c r="X78" s="61"/>
      <c r="Y78" s="80"/>
    </row>
    <row r="79" spans="1:25" ht="20.100000000000001" customHeight="1" x14ac:dyDescent="0.2">
      <c r="A79" s="24" t="s">
        <v>180</v>
      </c>
      <c r="B79" s="11" t="s">
        <v>98</v>
      </c>
      <c r="C79" s="75" t="s">
        <v>75</v>
      </c>
      <c r="D79" s="75" t="s">
        <v>47</v>
      </c>
      <c r="E79" s="75">
        <v>2016</v>
      </c>
      <c r="F79" s="75">
        <v>2016</v>
      </c>
      <c r="G79" s="20">
        <f t="shared" si="16"/>
        <v>0</v>
      </c>
      <c r="H79" s="20">
        <f t="shared" si="17"/>
        <v>0</v>
      </c>
      <c r="I79" s="20"/>
      <c r="J79" s="75"/>
      <c r="K79" s="75" t="s">
        <v>47</v>
      </c>
      <c r="L79" s="75"/>
      <c r="M79" s="75"/>
      <c r="N79" s="75"/>
      <c r="O79" s="73" t="s">
        <v>47</v>
      </c>
      <c r="P79" s="20"/>
      <c r="Q79" s="53"/>
      <c r="R79" s="20"/>
      <c r="S79" s="20"/>
      <c r="T79" s="20"/>
      <c r="U79" s="58">
        <f t="shared" si="18"/>
        <v>0</v>
      </c>
      <c r="V79" s="75"/>
      <c r="W79" s="20"/>
      <c r="X79" s="61"/>
      <c r="Y79" s="80"/>
    </row>
    <row r="80" spans="1:25" ht="30" customHeight="1" x14ac:dyDescent="0.2">
      <c r="A80" s="24" t="s">
        <v>181</v>
      </c>
      <c r="B80" s="11" t="s">
        <v>97</v>
      </c>
      <c r="C80" s="75" t="s">
        <v>75</v>
      </c>
      <c r="D80" s="75" t="s">
        <v>47</v>
      </c>
      <c r="E80" s="75">
        <v>2016</v>
      </c>
      <c r="F80" s="75">
        <v>2016</v>
      </c>
      <c r="G80" s="20">
        <f t="shared" si="16"/>
        <v>0</v>
      </c>
      <c r="H80" s="20">
        <f t="shared" si="17"/>
        <v>0</v>
      </c>
      <c r="I80" s="20"/>
      <c r="J80" s="75"/>
      <c r="K80" s="75" t="s">
        <v>47</v>
      </c>
      <c r="L80" s="75"/>
      <c r="M80" s="75"/>
      <c r="N80" s="75"/>
      <c r="O80" s="73" t="s">
        <v>47</v>
      </c>
      <c r="P80" s="20"/>
      <c r="Q80" s="53"/>
      <c r="R80" s="20"/>
      <c r="S80" s="20"/>
      <c r="T80" s="20"/>
      <c r="U80" s="58">
        <f t="shared" si="18"/>
        <v>0</v>
      </c>
      <c r="V80" s="75"/>
      <c r="W80" s="20"/>
      <c r="X80" s="61"/>
      <c r="Y80" s="80"/>
    </row>
    <row r="81" spans="1:25" ht="26.25" customHeight="1" x14ac:dyDescent="0.2">
      <c r="A81" s="24" t="s">
        <v>182</v>
      </c>
      <c r="B81" s="11" t="s">
        <v>104</v>
      </c>
      <c r="C81" s="75" t="s">
        <v>75</v>
      </c>
      <c r="D81" s="75" t="s">
        <v>47</v>
      </c>
      <c r="E81" s="75">
        <v>2016</v>
      </c>
      <c r="F81" s="75">
        <v>2016</v>
      </c>
      <c r="G81" s="20">
        <f t="shared" si="16"/>
        <v>0</v>
      </c>
      <c r="H81" s="20">
        <f t="shared" si="17"/>
        <v>0</v>
      </c>
      <c r="I81" s="20"/>
      <c r="J81" s="75"/>
      <c r="K81" s="75" t="s">
        <v>47</v>
      </c>
      <c r="L81" s="75"/>
      <c r="M81" s="75"/>
      <c r="N81" s="75"/>
      <c r="O81" s="73" t="s">
        <v>47</v>
      </c>
      <c r="P81" s="20"/>
      <c r="Q81" s="53"/>
      <c r="R81" s="20"/>
      <c r="S81" s="20"/>
      <c r="T81" s="20"/>
      <c r="U81" s="58">
        <f t="shared" si="18"/>
        <v>0</v>
      </c>
      <c r="V81" s="75"/>
      <c r="W81" s="20"/>
      <c r="X81" s="61"/>
      <c r="Y81" s="80"/>
    </row>
    <row r="82" spans="1:25" ht="30" customHeight="1" x14ac:dyDescent="0.2">
      <c r="A82" s="24" t="s">
        <v>183</v>
      </c>
      <c r="B82" s="11" t="s">
        <v>105</v>
      </c>
      <c r="C82" s="75" t="s">
        <v>75</v>
      </c>
      <c r="D82" s="75" t="s">
        <v>46</v>
      </c>
      <c r="E82" s="75">
        <v>2016</v>
      </c>
      <c r="F82" s="75">
        <v>2016</v>
      </c>
      <c r="G82" s="20">
        <f>U82</f>
        <v>0</v>
      </c>
      <c r="H82" s="20">
        <f t="shared" si="17"/>
        <v>0</v>
      </c>
      <c r="I82" s="20"/>
      <c r="J82" s="75"/>
      <c r="K82" s="75" t="s">
        <v>46</v>
      </c>
      <c r="L82" s="75"/>
      <c r="M82" s="75"/>
      <c r="N82" s="75"/>
      <c r="O82" s="73" t="s">
        <v>46</v>
      </c>
      <c r="P82" s="20"/>
      <c r="Q82" s="53"/>
      <c r="R82" s="20"/>
      <c r="S82" s="20"/>
      <c r="T82" s="20"/>
      <c r="U82" s="58">
        <f t="shared" si="18"/>
        <v>0</v>
      </c>
      <c r="V82" s="75"/>
      <c r="W82" s="20"/>
      <c r="X82" s="61"/>
      <c r="Y82" s="80"/>
    </row>
    <row r="83" spans="1:25" s="18" customFormat="1" ht="30" customHeight="1" x14ac:dyDescent="0.2">
      <c r="A83" s="24" t="s">
        <v>184</v>
      </c>
      <c r="B83" s="11" t="s">
        <v>106</v>
      </c>
      <c r="C83" s="75" t="s">
        <v>75</v>
      </c>
      <c r="D83" s="75" t="s">
        <v>46</v>
      </c>
      <c r="E83" s="75">
        <v>2016</v>
      </c>
      <c r="F83" s="75">
        <v>2016</v>
      </c>
      <c r="G83" s="20">
        <f t="shared" si="16"/>
        <v>0</v>
      </c>
      <c r="H83" s="20">
        <f t="shared" si="17"/>
        <v>0</v>
      </c>
      <c r="I83" s="20"/>
      <c r="J83" s="75"/>
      <c r="K83" s="75" t="s">
        <v>46</v>
      </c>
      <c r="L83" s="75"/>
      <c r="M83" s="75"/>
      <c r="N83" s="75"/>
      <c r="O83" s="73" t="s">
        <v>46</v>
      </c>
      <c r="P83" s="20"/>
      <c r="Q83" s="53"/>
      <c r="R83" s="20"/>
      <c r="S83" s="20"/>
      <c r="T83" s="20"/>
      <c r="U83" s="58">
        <f t="shared" si="18"/>
        <v>0</v>
      </c>
      <c r="V83" s="75"/>
      <c r="W83" s="20"/>
      <c r="X83" s="61"/>
      <c r="Y83" s="80"/>
    </row>
    <row r="84" spans="1:25" s="18" customFormat="1" ht="27.75" customHeight="1" x14ac:dyDescent="0.2">
      <c r="A84" s="24" t="s">
        <v>185</v>
      </c>
      <c r="B84" s="11" t="s">
        <v>310</v>
      </c>
      <c r="C84" s="75" t="s">
        <v>75</v>
      </c>
      <c r="D84" s="75" t="s">
        <v>59</v>
      </c>
      <c r="E84" s="75">
        <v>2016</v>
      </c>
      <c r="F84" s="75">
        <v>2016</v>
      </c>
      <c r="G84" s="20">
        <f t="shared" si="16"/>
        <v>0</v>
      </c>
      <c r="H84" s="20">
        <f t="shared" si="17"/>
        <v>0</v>
      </c>
      <c r="I84" s="20"/>
      <c r="J84" s="75"/>
      <c r="K84" s="75" t="s">
        <v>59</v>
      </c>
      <c r="L84" s="75"/>
      <c r="M84" s="75"/>
      <c r="N84" s="75"/>
      <c r="O84" s="73" t="s">
        <v>59</v>
      </c>
      <c r="P84" s="20"/>
      <c r="Q84" s="53"/>
      <c r="R84" s="20"/>
      <c r="S84" s="20"/>
      <c r="T84" s="20"/>
      <c r="U84" s="58">
        <f t="shared" si="18"/>
        <v>0</v>
      </c>
      <c r="V84" s="75"/>
      <c r="W84" s="20"/>
      <c r="X84" s="61"/>
      <c r="Y84" s="80"/>
    </row>
    <row r="85" spans="1:25" s="18" customFormat="1" ht="30" customHeight="1" x14ac:dyDescent="0.2">
      <c r="A85" s="24" t="s">
        <v>186</v>
      </c>
      <c r="B85" s="11" t="s">
        <v>215</v>
      </c>
      <c r="C85" s="75" t="s">
        <v>75</v>
      </c>
      <c r="D85" s="75" t="s">
        <v>59</v>
      </c>
      <c r="E85" s="75">
        <v>2016</v>
      </c>
      <c r="F85" s="75">
        <v>2016</v>
      </c>
      <c r="G85" s="20">
        <f t="shared" si="16"/>
        <v>0</v>
      </c>
      <c r="H85" s="20">
        <f t="shared" si="17"/>
        <v>0</v>
      </c>
      <c r="I85" s="20"/>
      <c r="J85" s="75"/>
      <c r="K85" s="75" t="s">
        <v>59</v>
      </c>
      <c r="L85" s="75"/>
      <c r="M85" s="75"/>
      <c r="N85" s="75"/>
      <c r="O85" s="73" t="s">
        <v>59</v>
      </c>
      <c r="P85" s="20"/>
      <c r="Q85" s="53"/>
      <c r="R85" s="20"/>
      <c r="S85" s="20"/>
      <c r="T85" s="20"/>
      <c r="U85" s="58">
        <f t="shared" si="18"/>
        <v>0</v>
      </c>
      <c r="V85" s="75"/>
      <c r="W85" s="20"/>
      <c r="X85" s="61"/>
      <c r="Y85" s="80"/>
    </row>
    <row r="86" spans="1:25" s="18" customFormat="1" ht="30" customHeight="1" x14ac:dyDescent="0.2">
      <c r="A86" s="24" t="s">
        <v>187</v>
      </c>
      <c r="B86" s="11" t="s">
        <v>216</v>
      </c>
      <c r="C86" s="75" t="s">
        <v>75</v>
      </c>
      <c r="D86" s="75" t="s">
        <v>47</v>
      </c>
      <c r="E86" s="75">
        <v>2016</v>
      </c>
      <c r="F86" s="75">
        <v>2016</v>
      </c>
      <c r="G86" s="20">
        <f t="shared" si="16"/>
        <v>0</v>
      </c>
      <c r="H86" s="20">
        <f t="shared" si="17"/>
        <v>0</v>
      </c>
      <c r="I86" s="20"/>
      <c r="J86" s="75"/>
      <c r="K86" s="75" t="s">
        <v>47</v>
      </c>
      <c r="L86" s="75"/>
      <c r="M86" s="75"/>
      <c r="N86" s="75"/>
      <c r="O86" s="73" t="s">
        <v>47</v>
      </c>
      <c r="P86" s="20"/>
      <c r="Q86" s="53"/>
      <c r="R86" s="20"/>
      <c r="S86" s="20"/>
      <c r="T86" s="20"/>
      <c r="U86" s="58">
        <f t="shared" si="18"/>
        <v>0</v>
      </c>
      <c r="V86" s="75"/>
      <c r="W86" s="20"/>
      <c r="X86" s="61"/>
      <c r="Y86" s="80"/>
    </row>
    <row r="87" spans="1:25" s="18" customFormat="1" ht="30" customHeight="1" x14ac:dyDescent="0.2">
      <c r="A87" s="24" t="s">
        <v>188</v>
      </c>
      <c r="B87" s="11" t="s">
        <v>217</v>
      </c>
      <c r="C87" s="75" t="s">
        <v>75</v>
      </c>
      <c r="D87" s="75" t="s">
        <v>47</v>
      </c>
      <c r="E87" s="75">
        <v>2016</v>
      </c>
      <c r="F87" s="75">
        <v>2016</v>
      </c>
      <c r="G87" s="20">
        <f t="shared" si="16"/>
        <v>0</v>
      </c>
      <c r="H87" s="20">
        <f t="shared" si="17"/>
        <v>0</v>
      </c>
      <c r="I87" s="20"/>
      <c r="J87" s="75"/>
      <c r="K87" s="75" t="s">
        <v>47</v>
      </c>
      <c r="L87" s="75"/>
      <c r="M87" s="75"/>
      <c r="N87" s="75"/>
      <c r="O87" s="73" t="s">
        <v>47</v>
      </c>
      <c r="P87" s="20"/>
      <c r="Q87" s="53"/>
      <c r="R87" s="20"/>
      <c r="S87" s="20"/>
      <c r="T87" s="20"/>
      <c r="U87" s="58">
        <f t="shared" si="18"/>
        <v>0</v>
      </c>
      <c r="V87" s="75"/>
      <c r="W87" s="20"/>
      <c r="X87" s="61"/>
      <c r="Y87" s="80"/>
    </row>
    <row r="88" spans="1:25" ht="41.25" customHeight="1" x14ac:dyDescent="0.2">
      <c r="A88" s="24" t="s">
        <v>189</v>
      </c>
      <c r="B88" s="11" t="s">
        <v>123</v>
      </c>
      <c r="C88" s="75" t="s">
        <v>75</v>
      </c>
      <c r="D88" s="75"/>
      <c r="E88" s="75">
        <v>2017</v>
      </c>
      <c r="F88" s="75">
        <v>2017</v>
      </c>
      <c r="G88" s="20">
        <f t="shared" si="16"/>
        <v>0</v>
      </c>
      <c r="H88" s="20">
        <f t="shared" si="17"/>
        <v>0</v>
      </c>
      <c r="I88" s="20"/>
      <c r="J88" s="75"/>
      <c r="K88" s="75"/>
      <c r="L88" s="75"/>
      <c r="M88" s="75"/>
      <c r="N88" s="75"/>
      <c r="O88" s="73"/>
      <c r="P88" s="20"/>
      <c r="Q88" s="20"/>
      <c r="R88" s="23"/>
      <c r="S88" s="20"/>
      <c r="T88" s="20"/>
      <c r="U88" s="58">
        <f>SUM(P88:T88)</f>
        <v>0</v>
      </c>
      <c r="V88" s="75"/>
      <c r="W88" s="20"/>
      <c r="X88" s="61"/>
      <c r="Y88" s="80"/>
    </row>
    <row r="89" spans="1:25" s="18" customFormat="1" ht="20.100000000000001" customHeight="1" x14ac:dyDescent="0.2">
      <c r="A89" s="24" t="s">
        <v>190</v>
      </c>
      <c r="B89" s="11" t="s">
        <v>107</v>
      </c>
      <c r="C89" s="75" t="s">
        <v>75</v>
      </c>
      <c r="D89" s="75" t="s">
        <v>47</v>
      </c>
      <c r="E89" s="75">
        <v>2017</v>
      </c>
      <c r="F89" s="75">
        <v>2017</v>
      </c>
      <c r="G89" s="20">
        <f t="shared" si="16"/>
        <v>0</v>
      </c>
      <c r="H89" s="20">
        <f t="shared" si="17"/>
        <v>0</v>
      </c>
      <c r="I89" s="20"/>
      <c r="J89" s="75"/>
      <c r="K89" s="75"/>
      <c r="L89" s="75" t="s">
        <v>47</v>
      </c>
      <c r="M89" s="75"/>
      <c r="N89" s="75"/>
      <c r="O89" s="73" t="s">
        <v>47</v>
      </c>
      <c r="P89" s="20"/>
      <c r="Q89" s="20"/>
      <c r="R89" s="53"/>
      <c r="S89" s="20"/>
      <c r="T89" s="20"/>
      <c r="U89" s="58">
        <f>SUM(P89:T89)</f>
        <v>0</v>
      </c>
      <c r="V89" s="75"/>
      <c r="W89" s="20"/>
      <c r="X89" s="61"/>
      <c r="Y89" s="80"/>
    </row>
    <row r="90" spans="1:25" s="18" customFormat="1" ht="20.100000000000001" customHeight="1" x14ac:dyDescent="0.2">
      <c r="A90" s="24" t="s">
        <v>191</v>
      </c>
      <c r="B90" s="11" t="s">
        <v>108</v>
      </c>
      <c r="C90" s="75" t="s">
        <v>75</v>
      </c>
      <c r="D90" s="75" t="s">
        <v>52</v>
      </c>
      <c r="E90" s="75">
        <v>2017</v>
      </c>
      <c r="F90" s="75">
        <v>2017</v>
      </c>
      <c r="G90" s="20">
        <f t="shared" si="16"/>
        <v>0</v>
      </c>
      <c r="H90" s="20">
        <f t="shared" si="17"/>
        <v>0</v>
      </c>
      <c r="I90" s="20"/>
      <c r="J90" s="75"/>
      <c r="K90" s="75"/>
      <c r="L90" s="75" t="s">
        <v>52</v>
      </c>
      <c r="M90" s="75"/>
      <c r="N90" s="75"/>
      <c r="O90" s="73" t="s">
        <v>52</v>
      </c>
      <c r="P90" s="20"/>
      <c r="Q90" s="20"/>
      <c r="R90" s="53"/>
      <c r="S90" s="20"/>
      <c r="T90" s="20"/>
      <c r="U90" s="58">
        <f>SUM(P90:T90)</f>
        <v>0</v>
      </c>
      <c r="V90" s="75"/>
      <c r="W90" s="20"/>
      <c r="X90" s="61"/>
      <c r="Y90" s="80"/>
    </row>
    <row r="91" spans="1:25" s="18" customFormat="1" ht="20.100000000000001" customHeight="1" x14ac:dyDescent="0.2">
      <c r="A91" s="24" t="s">
        <v>192</v>
      </c>
      <c r="B91" s="11" t="s">
        <v>109</v>
      </c>
      <c r="C91" s="75" t="s">
        <v>75</v>
      </c>
      <c r="D91" s="75" t="s">
        <v>47</v>
      </c>
      <c r="E91" s="75">
        <v>2017</v>
      </c>
      <c r="F91" s="75">
        <v>2017</v>
      </c>
      <c r="G91" s="20">
        <f t="shared" si="16"/>
        <v>0</v>
      </c>
      <c r="H91" s="20">
        <f t="shared" si="17"/>
        <v>0</v>
      </c>
      <c r="I91" s="20"/>
      <c r="J91" s="75"/>
      <c r="K91" s="75"/>
      <c r="L91" s="75" t="s">
        <v>47</v>
      </c>
      <c r="M91" s="75"/>
      <c r="N91" s="75"/>
      <c r="O91" s="73" t="s">
        <v>47</v>
      </c>
      <c r="P91" s="20"/>
      <c r="Q91" s="20"/>
      <c r="R91" s="53"/>
      <c r="S91" s="20"/>
      <c r="T91" s="20"/>
      <c r="U91" s="58">
        <f>SUM(P91:T91)</f>
        <v>0</v>
      </c>
      <c r="V91" s="75"/>
      <c r="W91" s="20"/>
      <c r="X91" s="61"/>
      <c r="Y91" s="80"/>
    </row>
    <row r="92" spans="1:25" s="18" customFormat="1" ht="30" customHeight="1" x14ac:dyDescent="0.2">
      <c r="A92" s="24" t="s">
        <v>193</v>
      </c>
      <c r="B92" s="11" t="s">
        <v>218</v>
      </c>
      <c r="C92" s="75" t="s">
        <v>75</v>
      </c>
      <c r="D92" s="75" t="s">
        <v>46</v>
      </c>
      <c r="E92" s="75">
        <v>2017</v>
      </c>
      <c r="F92" s="75">
        <v>2017</v>
      </c>
      <c r="G92" s="20">
        <f t="shared" si="16"/>
        <v>0</v>
      </c>
      <c r="H92" s="20">
        <f t="shared" si="17"/>
        <v>0</v>
      </c>
      <c r="I92" s="20"/>
      <c r="J92" s="75"/>
      <c r="K92" s="75"/>
      <c r="L92" s="75" t="s">
        <v>46</v>
      </c>
      <c r="M92" s="75"/>
      <c r="N92" s="75"/>
      <c r="O92" s="73" t="s">
        <v>46</v>
      </c>
      <c r="P92" s="20"/>
      <c r="Q92" s="20"/>
      <c r="R92" s="53"/>
      <c r="S92" s="20"/>
      <c r="T92" s="20"/>
      <c r="U92" s="58">
        <f>SUM(P92:T92)</f>
        <v>0</v>
      </c>
      <c r="V92" s="75"/>
      <c r="W92" s="20"/>
      <c r="X92" s="61"/>
      <c r="Y92" s="80"/>
    </row>
    <row r="93" spans="1:25" s="18" customFormat="1" ht="30" customHeight="1" x14ac:dyDescent="0.2">
      <c r="A93" s="24" t="s">
        <v>194</v>
      </c>
      <c r="B93" s="11" t="s">
        <v>219</v>
      </c>
      <c r="C93" s="75" t="s">
        <v>75</v>
      </c>
      <c r="D93" s="75" t="s">
        <v>47</v>
      </c>
      <c r="E93" s="75">
        <v>2017</v>
      </c>
      <c r="F93" s="75">
        <v>2017</v>
      </c>
      <c r="G93" s="20">
        <f t="shared" si="16"/>
        <v>0</v>
      </c>
      <c r="H93" s="20">
        <f t="shared" si="17"/>
        <v>0</v>
      </c>
      <c r="I93" s="20"/>
      <c r="J93" s="75"/>
      <c r="K93" s="75"/>
      <c r="L93" s="75" t="s">
        <v>47</v>
      </c>
      <c r="M93" s="75"/>
      <c r="N93" s="75"/>
      <c r="O93" s="73" t="s">
        <v>47</v>
      </c>
      <c r="P93" s="20"/>
      <c r="Q93" s="20"/>
      <c r="R93" s="53"/>
      <c r="S93" s="20"/>
      <c r="T93" s="20"/>
      <c r="U93" s="58">
        <f t="shared" ref="U93:U99" si="19">SUM(P93:T93)</f>
        <v>0</v>
      </c>
      <c r="V93" s="75"/>
      <c r="W93" s="20"/>
      <c r="X93" s="61"/>
      <c r="Y93" s="80"/>
    </row>
    <row r="94" spans="1:25" s="18" customFormat="1" ht="30" customHeight="1" x14ac:dyDescent="0.2">
      <c r="A94" s="24" t="s">
        <v>195</v>
      </c>
      <c r="B94" s="11" t="s">
        <v>220</v>
      </c>
      <c r="C94" s="75" t="s">
        <v>75</v>
      </c>
      <c r="D94" s="75" t="s">
        <v>63</v>
      </c>
      <c r="E94" s="75">
        <v>2017</v>
      </c>
      <c r="F94" s="75">
        <v>2017</v>
      </c>
      <c r="G94" s="20">
        <f t="shared" si="16"/>
        <v>0</v>
      </c>
      <c r="H94" s="20">
        <f t="shared" si="17"/>
        <v>0</v>
      </c>
      <c r="I94" s="20"/>
      <c r="J94" s="75"/>
      <c r="K94" s="75"/>
      <c r="L94" s="75" t="s">
        <v>63</v>
      </c>
      <c r="M94" s="75"/>
      <c r="N94" s="75"/>
      <c r="O94" s="73" t="s">
        <v>63</v>
      </c>
      <c r="P94" s="20"/>
      <c r="Q94" s="20"/>
      <c r="R94" s="53"/>
      <c r="S94" s="20"/>
      <c r="T94" s="20"/>
      <c r="U94" s="58">
        <f t="shared" si="19"/>
        <v>0</v>
      </c>
      <c r="V94" s="75"/>
      <c r="W94" s="20"/>
      <c r="X94" s="61"/>
      <c r="Y94" s="80"/>
    </row>
    <row r="95" spans="1:25" s="18" customFormat="1" ht="30" customHeight="1" x14ac:dyDescent="0.2">
      <c r="A95" s="24" t="s">
        <v>196</v>
      </c>
      <c r="B95" s="11" t="s">
        <v>221</v>
      </c>
      <c r="C95" s="75" t="s">
        <v>75</v>
      </c>
      <c r="D95" s="75" t="s">
        <v>47</v>
      </c>
      <c r="E95" s="75">
        <v>2017</v>
      </c>
      <c r="F95" s="75">
        <v>2017</v>
      </c>
      <c r="G95" s="20">
        <f t="shared" si="16"/>
        <v>0</v>
      </c>
      <c r="H95" s="20">
        <f t="shared" si="17"/>
        <v>0</v>
      </c>
      <c r="I95" s="20"/>
      <c r="J95" s="75"/>
      <c r="K95" s="75"/>
      <c r="L95" s="75" t="s">
        <v>47</v>
      </c>
      <c r="M95" s="75"/>
      <c r="N95" s="75"/>
      <c r="O95" s="73" t="s">
        <v>47</v>
      </c>
      <c r="P95" s="20"/>
      <c r="Q95" s="20"/>
      <c r="R95" s="53"/>
      <c r="S95" s="20"/>
      <c r="T95" s="20"/>
      <c r="U95" s="58">
        <f t="shared" si="19"/>
        <v>0</v>
      </c>
      <c r="V95" s="75"/>
      <c r="W95" s="20"/>
      <c r="X95" s="61"/>
      <c r="Y95" s="80"/>
    </row>
    <row r="96" spans="1:25" s="18" customFormat="1" ht="30" customHeight="1" x14ac:dyDescent="0.2">
      <c r="A96" s="24" t="s">
        <v>197</v>
      </c>
      <c r="B96" s="11" t="s">
        <v>222</v>
      </c>
      <c r="C96" s="75" t="s">
        <v>75</v>
      </c>
      <c r="D96" s="75" t="s">
        <v>63</v>
      </c>
      <c r="E96" s="75">
        <v>2017</v>
      </c>
      <c r="F96" s="75">
        <v>2017</v>
      </c>
      <c r="G96" s="20">
        <f t="shared" si="16"/>
        <v>0</v>
      </c>
      <c r="H96" s="20">
        <f t="shared" si="17"/>
        <v>0</v>
      </c>
      <c r="I96" s="20"/>
      <c r="J96" s="75"/>
      <c r="K96" s="75"/>
      <c r="L96" s="75" t="s">
        <v>63</v>
      </c>
      <c r="M96" s="75"/>
      <c r="N96" s="75"/>
      <c r="O96" s="73" t="s">
        <v>63</v>
      </c>
      <c r="P96" s="20"/>
      <c r="Q96" s="20"/>
      <c r="R96" s="53"/>
      <c r="S96" s="20"/>
      <c r="T96" s="20"/>
      <c r="U96" s="58">
        <f t="shared" si="19"/>
        <v>0</v>
      </c>
      <c r="V96" s="75"/>
      <c r="W96" s="20"/>
      <c r="X96" s="61"/>
      <c r="Y96" s="80"/>
    </row>
    <row r="97" spans="1:25" s="18" customFormat="1" ht="30" customHeight="1" x14ac:dyDescent="0.2">
      <c r="A97" s="24" t="s">
        <v>198</v>
      </c>
      <c r="B97" s="11" t="s">
        <v>223</v>
      </c>
      <c r="C97" s="75" t="s">
        <v>75</v>
      </c>
      <c r="D97" s="75" t="s">
        <v>59</v>
      </c>
      <c r="E97" s="75">
        <v>2017</v>
      </c>
      <c r="F97" s="75">
        <v>2017</v>
      </c>
      <c r="G97" s="20">
        <f t="shared" si="16"/>
        <v>0</v>
      </c>
      <c r="H97" s="20">
        <f t="shared" si="17"/>
        <v>0</v>
      </c>
      <c r="I97" s="20"/>
      <c r="J97" s="75"/>
      <c r="K97" s="75"/>
      <c r="L97" s="75" t="s">
        <v>59</v>
      </c>
      <c r="M97" s="75"/>
      <c r="N97" s="75"/>
      <c r="O97" s="73" t="s">
        <v>59</v>
      </c>
      <c r="P97" s="20"/>
      <c r="Q97" s="20"/>
      <c r="R97" s="53"/>
      <c r="S97" s="20"/>
      <c r="T97" s="20"/>
      <c r="U97" s="58">
        <f t="shared" si="19"/>
        <v>0</v>
      </c>
      <c r="V97" s="75"/>
      <c r="W97" s="20"/>
      <c r="X97" s="61"/>
      <c r="Y97" s="80"/>
    </row>
    <row r="98" spans="1:25" s="18" customFormat="1" ht="30" customHeight="1" x14ac:dyDescent="0.2">
      <c r="A98" s="24" t="s">
        <v>199</v>
      </c>
      <c r="B98" s="11" t="s">
        <v>224</v>
      </c>
      <c r="C98" s="75" t="s">
        <v>75</v>
      </c>
      <c r="D98" s="75" t="s">
        <v>47</v>
      </c>
      <c r="E98" s="75">
        <v>2018</v>
      </c>
      <c r="F98" s="75">
        <v>2018</v>
      </c>
      <c r="G98" s="20">
        <f t="shared" si="16"/>
        <v>0</v>
      </c>
      <c r="H98" s="20">
        <f t="shared" si="17"/>
        <v>0</v>
      </c>
      <c r="I98" s="20"/>
      <c r="J98" s="75"/>
      <c r="K98" s="75"/>
      <c r="L98" s="11"/>
      <c r="M98" s="75" t="s">
        <v>47</v>
      </c>
      <c r="N98" s="75"/>
      <c r="O98" s="73" t="s">
        <v>47</v>
      </c>
      <c r="P98" s="20"/>
      <c r="Q98" s="20"/>
      <c r="R98" s="20"/>
      <c r="S98" s="23"/>
      <c r="T98" s="20"/>
      <c r="U98" s="58">
        <f t="shared" si="19"/>
        <v>0</v>
      </c>
      <c r="V98" s="75"/>
      <c r="W98" s="20"/>
      <c r="X98" s="61"/>
      <c r="Y98" s="80"/>
    </row>
    <row r="99" spans="1:25" s="18" customFormat="1" ht="30" customHeight="1" x14ac:dyDescent="0.2">
      <c r="A99" s="24" t="s">
        <v>200</v>
      </c>
      <c r="B99" s="11" t="s">
        <v>225</v>
      </c>
      <c r="C99" s="75" t="s">
        <v>75</v>
      </c>
      <c r="D99" s="75" t="s">
        <v>59</v>
      </c>
      <c r="E99" s="75">
        <v>2018</v>
      </c>
      <c r="F99" s="75">
        <v>2018</v>
      </c>
      <c r="G99" s="20">
        <f t="shared" si="16"/>
        <v>0</v>
      </c>
      <c r="H99" s="20">
        <f t="shared" si="17"/>
        <v>0</v>
      </c>
      <c r="I99" s="20"/>
      <c r="J99" s="75"/>
      <c r="K99" s="75"/>
      <c r="L99" s="11"/>
      <c r="M99" s="75" t="s">
        <v>59</v>
      </c>
      <c r="N99" s="75"/>
      <c r="O99" s="73" t="s">
        <v>59</v>
      </c>
      <c r="P99" s="20"/>
      <c r="Q99" s="20"/>
      <c r="R99" s="20"/>
      <c r="S99" s="53"/>
      <c r="T99" s="20"/>
      <c r="U99" s="58">
        <f t="shared" si="19"/>
        <v>0</v>
      </c>
      <c r="V99" s="75"/>
      <c r="W99" s="20"/>
      <c r="X99" s="61"/>
      <c r="Y99" s="80"/>
    </row>
    <row r="100" spans="1:25" s="17" customFormat="1" ht="20.100000000000001" customHeight="1" x14ac:dyDescent="0.2">
      <c r="A100" s="24" t="s">
        <v>201</v>
      </c>
      <c r="B100" s="11" t="s">
        <v>110</v>
      </c>
      <c r="C100" s="75" t="s">
        <v>75</v>
      </c>
      <c r="D100" s="75" t="s">
        <v>45</v>
      </c>
      <c r="E100" s="75">
        <v>2018</v>
      </c>
      <c r="F100" s="75">
        <v>2018</v>
      </c>
      <c r="G100" s="20">
        <f t="shared" si="16"/>
        <v>0</v>
      </c>
      <c r="H100" s="20">
        <f t="shared" si="17"/>
        <v>0</v>
      </c>
      <c r="I100" s="20"/>
      <c r="J100" s="75"/>
      <c r="K100" s="75"/>
      <c r="L100" s="75"/>
      <c r="M100" s="75" t="s">
        <v>45</v>
      </c>
      <c r="N100" s="75"/>
      <c r="O100" s="73" t="s">
        <v>45</v>
      </c>
      <c r="P100" s="20"/>
      <c r="Q100" s="20"/>
      <c r="R100" s="20"/>
      <c r="S100" s="53"/>
      <c r="T100" s="20"/>
      <c r="U100" s="58">
        <f>SUM(P100:T100)</f>
        <v>0</v>
      </c>
      <c r="V100" s="75"/>
      <c r="W100" s="20"/>
      <c r="X100" s="61"/>
      <c r="Y100" s="80"/>
    </row>
    <row r="101" spans="1:25" s="17" customFormat="1" ht="20.100000000000001" customHeight="1" x14ac:dyDescent="0.2">
      <c r="A101" s="24" t="s">
        <v>202</v>
      </c>
      <c r="B101" s="11" t="s">
        <v>111</v>
      </c>
      <c r="C101" s="75" t="s">
        <v>75</v>
      </c>
      <c r="D101" s="75" t="s">
        <v>45</v>
      </c>
      <c r="E101" s="75">
        <v>2018</v>
      </c>
      <c r="F101" s="75">
        <v>2018</v>
      </c>
      <c r="G101" s="20">
        <f t="shared" si="16"/>
        <v>0</v>
      </c>
      <c r="H101" s="20">
        <f t="shared" si="17"/>
        <v>0</v>
      </c>
      <c r="I101" s="20"/>
      <c r="J101" s="75"/>
      <c r="K101" s="75"/>
      <c r="L101" s="75"/>
      <c r="M101" s="75" t="s">
        <v>45</v>
      </c>
      <c r="N101" s="75"/>
      <c r="O101" s="73" t="s">
        <v>45</v>
      </c>
      <c r="P101" s="20"/>
      <c r="Q101" s="20"/>
      <c r="R101" s="20"/>
      <c r="S101" s="53"/>
      <c r="T101" s="20"/>
      <c r="U101" s="58">
        <f>SUM(P101:T101)</f>
        <v>0</v>
      </c>
      <c r="V101" s="75"/>
      <c r="W101" s="20"/>
      <c r="X101" s="61"/>
      <c r="Y101" s="80"/>
    </row>
    <row r="102" spans="1:25" s="17" customFormat="1" ht="20.100000000000001" customHeight="1" x14ac:dyDescent="0.2">
      <c r="A102" s="24" t="s">
        <v>203</v>
      </c>
      <c r="B102" s="11" t="s">
        <v>112</v>
      </c>
      <c r="C102" s="75" t="s">
        <v>75</v>
      </c>
      <c r="D102" s="75" t="s">
        <v>59</v>
      </c>
      <c r="E102" s="75">
        <v>2018</v>
      </c>
      <c r="F102" s="75">
        <v>2018</v>
      </c>
      <c r="G102" s="20">
        <f t="shared" si="16"/>
        <v>0</v>
      </c>
      <c r="H102" s="20">
        <f t="shared" si="17"/>
        <v>0</v>
      </c>
      <c r="I102" s="20"/>
      <c r="J102" s="75"/>
      <c r="K102" s="75"/>
      <c r="L102" s="75"/>
      <c r="M102" s="75" t="s">
        <v>59</v>
      </c>
      <c r="N102" s="75"/>
      <c r="O102" s="73" t="s">
        <v>59</v>
      </c>
      <c r="P102" s="20"/>
      <c r="Q102" s="20"/>
      <c r="R102" s="20"/>
      <c r="S102" s="53"/>
      <c r="T102" s="20"/>
      <c r="U102" s="58">
        <f>SUM(P102:T102)</f>
        <v>0</v>
      </c>
      <c r="V102" s="75"/>
      <c r="W102" s="20"/>
      <c r="X102" s="61"/>
      <c r="Y102" s="80"/>
    </row>
    <row r="103" spans="1:25" s="18" customFormat="1" ht="30" customHeight="1" x14ac:dyDescent="0.2">
      <c r="A103" s="24" t="s">
        <v>204</v>
      </c>
      <c r="B103" s="11" t="s">
        <v>226</v>
      </c>
      <c r="C103" s="75" t="s">
        <v>75</v>
      </c>
      <c r="D103" s="75" t="s">
        <v>45</v>
      </c>
      <c r="E103" s="75">
        <v>2018</v>
      </c>
      <c r="F103" s="75">
        <v>2018</v>
      </c>
      <c r="G103" s="20">
        <f t="shared" si="16"/>
        <v>0</v>
      </c>
      <c r="H103" s="20">
        <f t="shared" si="17"/>
        <v>0</v>
      </c>
      <c r="I103" s="20"/>
      <c r="J103" s="75"/>
      <c r="K103" s="75"/>
      <c r="L103" s="75"/>
      <c r="M103" s="75" t="s">
        <v>45</v>
      </c>
      <c r="N103" s="75"/>
      <c r="O103" s="73" t="s">
        <v>45</v>
      </c>
      <c r="P103" s="20"/>
      <c r="Q103" s="20"/>
      <c r="R103" s="20"/>
      <c r="S103" s="53"/>
      <c r="T103" s="20"/>
      <c r="U103" s="58">
        <f t="shared" ref="U103:U111" si="20">SUM(P103:T103)</f>
        <v>0</v>
      </c>
      <c r="V103" s="75"/>
      <c r="W103" s="20"/>
      <c r="X103" s="61"/>
      <c r="Y103" s="80"/>
    </row>
    <row r="104" spans="1:25" s="18" customFormat="1" ht="30" customHeight="1" x14ac:dyDescent="0.2">
      <c r="A104" s="24" t="s">
        <v>205</v>
      </c>
      <c r="B104" s="11" t="s">
        <v>227</v>
      </c>
      <c r="C104" s="75" t="s">
        <v>75</v>
      </c>
      <c r="D104" s="75" t="s">
        <v>59</v>
      </c>
      <c r="E104" s="75">
        <v>2018</v>
      </c>
      <c r="F104" s="75">
        <v>2018</v>
      </c>
      <c r="G104" s="20">
        <f t="shared" si="16"/>
        <v>0</v>
      </c>
      <c r="H104" s="20">
        <f t="shared" si="17"/>
        <v>0</v>
      </c>
      <c r="I104" s="20"/>
      <c r="J104" s="75"/>
      <c r="K104" s="75"/>
      <c r="L104" s="75"/>
      <c r="M104" s="75" t="s">
        <v>59</v>
      </c>
      <c r="N104" s="75"/>
      <c r="O104" s="73" t="s">
        <v>59</v>
      </c>
      <c r="P104" s="20"/>
      <c r="Q104" s="20"/>
      <c r="R104" s="20"/>
      <c r="S104" s="53"/>
      <c r="T104" s="20"/>
      <c r="U104" s="58">
        <f t="shared" si="20"/>
        <v>0</v>
      </c>
      <c r="V104" s="75"/>
      <c r="W104" s="20"/>
      <c r="X104" s="61"/>
      <c r="Y104" s="80"/>
    </row>
    <row r="105" spans="1:25" s="18" customFormat="1" ht="30" customHeight="1" x14ac:dyDescent="0.2">
      <c r="A105" s="24" t="s">
        <v>206</v>
      </c>
      <c r="B105" s="11" t="s">
        <v>228</v>
      </c>
      <c r="C105" s="75" t="s">
        <v>75</v>
      </c>
      <c r="D105" s="75" t="s">
        <v>47</v>
      </c>
      <c r="E105" s="75">
        <v>2018</v>
      </c>
      <c r="F105" s="75">
        <v>2018</v>
      </c>
      <c r="G105" s="20">
        <f t="shared" si="16"/>
        <v>0</v>
      </c>
      <c r="H105" s="20">
        <f t="shared" si="17"/>
        <v>0</v>
      </c>
      <c r="I105" s="20"/>
      <c r="J105" s="75"/>
      <c r="K105" s="75"/>
      <c r="L105" s="75"/>
      <c r="M105" s="75" t="s">
        <v>47</v>
      </c>
      <c r="N105" s="75"/>
      <c r="O105" s="73" t="s">
        <v>47</v>
      </c>
      <c r="P105" s="20"/>
      <c r="Q105" s="20"/>
      <c r="R105" s="20"/>
      <c r="S105" s="53"/>
      <c r="T105" s="20"/>
      <c r="U105" s="58">
        <f t="shared" si="20"/>
        <v>0</v>
      </c>
      <c r="V105" s="75"/>
      <c r="W105" s="20"/>
      <c r="X105" s="61"/>
      <c r="Y105" s="80"/>
    </row>
    <row r="106" spans="1:25" s="18" customFormat="1" ht="30" customHeight="1" x14ac:dyDescent="0.2">
      <c r="A106" s="24" t="s">
        <v>207</v>
      </c>
      <c r="B106" s="11" t="s">
        <v>229</v>
      </c>
      <c r="C106" s="75" t="s">
        <v>75</v>
      </c>
      <c r="D106" s="75" t="s">
        <v>47</v>
      </c>
      <c r="E106" s="75">
        <v>2018</v>
      </c>
      <c r="F106" s="75">
        <v>2018</v>
      </c>
      <c r="G106" s="20">
        <f t="shared" si="16"/>
        <v>0</v>
      </c>
      <c r="H106" s="20">
        <f t="shared" si="17"/>
        <v>0</v>
      </c>
      <c r="I106" s="20"/>
      <c r="J106" s="75"/>
      <c r="K106" s="75"/>
      <c r="L106" s="75"/>
      <c r="M106" s="75" t="s">
        <v>47</v>
      </c>
      <c r="N106" s="75"/>
      <c r="O106" s="73" t="s">
        <v>47</v>
      </c>
      <c r="P106" s="20"/>
      <c r="Q106" s="20"/>
      <c r="R106" s="20"/>
      <c r="S106" s="53"/>
      <c r="T106" s="20"/>
      <c r="U106" s="58">
        <f t="shared" si="20"/>
        <v>0</v>
      </c>
      <c r="V106" s="75"/>
      <c r="W106" s="20"/>
      <c r="X106" s="61"/>
      <c r="Y106" s="80"/>
    </row>
    <row r="107" spans="1:25" s="18" customFormat="1" ht="30" customHeight="1" x14ac:dyDescent="0.2">
      <c r="A107" s="24" t="s">
        <v>208</v>
      </c>
      <c r="B107" s="11" t="s">
        <v>230</v>
      </c>
      <c r="C107" s="75" t="s">
        <v>75</v>
      </c>
      <c r="D107" s="75" t="s">
        <v>47</v>
      </c>
      <c r="E107" s="75">
        <v>2018</v>
      </c>
      <c r="F107" s="75">
        <v>2018</v>
      </c>
      <c r="G107" s="20">
        <f t="shared" si="16"/>
        <v>0</v>
      </c>
      <c r="H107" s="20">
        <f t="shared" si="17"/>
        <v>0</v>
      </c>
      <c r="I107" s="20"/>
      <c r="J107" s="75"/>
      <c r="K107" s="75"/>
      <c r="L107" s="75"/>
      <c r="M107" s="75" t="s">
        <v>47</v>
      </c>
      <c r="N107" s="75"/>
      <c r="O107" s="73" t="s">
        <v>47</v>
      </c>
      <c r="P107" s="20"/>
      <c r="Q107" s="20"/>
      <c r="R107" s="20"/>
      <c r="S107" s="53"/>
      <c r="T107" s="20"/>
      <c r="U107" s="58">
        <f t="shared" si="20"/>
        <v>0</v>
      </c>
      <c r="V107" s="75"/>
      <c r="W107" s="20"/>
      <c r="X107" s="61"/>
      <c r="Y107" s="80"/>
    </row>
    <row r="108" spans="1:25" s="18" customFormat="1" ht="30" customHeight="1" x14ac:dyDescent="0.2">
      <c r="A108" s="24" t="s">
        <v>209</v>
      </c>
      <c r="B108" s="11" t="s">
        <v>231</v>
      </c>
      <c r="C108" s="75" t="s">
        <v>75</v>
      </c>
      <c r="D108" s="75" t="s">
        <v>47</v>
      </c>
      <c r="E108" s="75">
        <v>2018</v>
      </c>
      <c r="F108" s="75">
        <v>2018</v>
      </c>
      <c r="G108" s="20">
        <f t="shared" si="16"/>
        <v>0</v>
      </c>
      <c r="H108" s="20">
        <f t="shared" si="17"/>
        <v>0</v>
      </c>
      <c r="I108" s="20"/>
      <c r="J108" s="75"/>
      <c r="K108" s="75"/>
      <c r="L108" s="75"/>
      <c r="M108" s="75" t="s">
        <v>47</v>
      </c>
      <c r="N108" s="75"/>
      <c r="O108" s="73" t="s">
        <v>47</v>
      </c>
      <c r="P108" s="20"/>
      <c r="Q108" s="20"/>
      <c r="R108" s="20"/>
      <c r="S108" s="53"/>
      <c r="T108" s="20"/>
      <c r="U108" s="58">
        <f t="shared" si="20"/>
        <v>0</v>
      </c>
      <c r="V108" s="75"/>
      <c r="W108" s="20"/>
      <c r="X108" s="61"/>
      <c r="Y108" s="80"/>
    </row>
    <row r="109" spans="1:25" ht="30" customHeight="1" x14ac:dyDescent="0.2">
      <c r="A109" s="24" t="s">
        <v>210</v>
      </c>
      <c r="B109" s="11" t="s">
        <v>232</v>
      </c>
      <c r="C109" s="75" t="s">
        <v>75</v>
      </c>
      <c r="D109" s="75" t="s">
        <v>47</v>
      </c>
      <c r="E109" s="75">
        <v>2018</v>
      </c>
      <c r="F109" s="75">
        <v>2018</v>
      </c>
      <c r="G109" s="20">
        <f t="shared" si="16"/>
        <v>0</v>
      </c>
      <c r="H109" s="20">
        <f t="shared" si="17"/>
        <v>0</v>
      </c>
      <c r="I109" s="20"/>
      <c r="J109" s="75"/>
      <c r="K109" s="75"/>
      <c r="L109" s="75"/>
      <c r="M109" s="75" t="s">
        <v>47</v>
      </c>
      <c r="N109" s="75"/>
      <c r="O109" s="73" t="s">
        <v>47</v>
      </c>
      <c r="P109" s="20"/>
      <c r="Q109" s="20"/>
      <c r="R109" s="20"/>
      <c r="S109" s="53"/>
      <c r="T109" s="20"/>
      <c r="U109" s="58">
        <f t="shared" si="20"/>
        <v>0</v>
      </c>
      <c r="V109" s="75"/>
      <c r="W109" s="20"/>
      <c r="X109" s="61"/>
      <c r="Y109" s="80"/>
    </row>
    <row r="110" spans="1:25" s="18" customFormat="1" ht="30" customHeight="1" x14ac:dyDescent="0.2">
      <c r="A110" s="24" t="s">
        <v>259</v>
      </c>
      <c r="B110" s="11" t="s">
        <v>233</v>
      </c>
      <c r="C110" s="75" t="s">
        <v>75</v>
      </c>
      <c r="D110" s="75" t="s">
        <v>63</v>
      </c>
      <c r="E110" s="75">
        <v>2018</v>
      </c>
      <c r="F110" s="75">
        <v>2018</v>
      </c>
      <c r="G110" s="20">
        <f t="shared" si="16"/>
        <v>0</v>
      </c>
      <c r="H110" s="20">
        <f t="shared" si="17"/>
        <v>0</v>
      </c>
      <c r="I110" s="20"/>
      <c r="J110" s="75"/>
      <c r="K110" s="75"/>
      <c r="L110" s="75"/>
      <c r="M110" s="75" t="s">
        <v>63</v>
      </c>
      <c r="N110" s="75"/>
      <c r="O110" s="73" t="s">
        <v>63</v>
      </c>
      <c r="P110" s="20"/>
      <c r="Q110" s="20"/>
      <c r="R110" s="20"/>
      <c r="S110" s="53"/>
      <c r="T110" s="20"/>
      <c r="U110" s="58">
        <f t="shared" si="20"/>
        <v>0</v>
      </c>
      <c r="V110" s="75"/>
      <c r="W110" s="20"/>
      <c r="X110" s="61"/>
      <c r="Y110" s="80"/>
    </row>
    <row r="111" spans="1:25" s="18" customFormat="1" ht="30" customHeight="1" x14ac:dyDescent="0.2">
      <c r="A111" s="24" t="s">
        <v>260</v>
      </c>
      <c r="B111" s="11" t="s">
        <v>234</v>
      </c>
      <c r="C111" s="75" t="s">
        <v>75</v>
      </c>
      <c r="D111" s="75" t="s">
        <v>46</v>
      </c>
      <c r="E111" s="75">
        <v>2018</v>
      </c>
      <c r="F111" s="75">
        <v>2018</v>
      </c>
      <c r="G111" s="20">
        <f t="shared" si="16"/>
        <v>0</v>
      </c>
      <c r="H111" s="20">
        <f t="shared" si="17"/>
        <v>0</v>
      </c>
      <c r="I111" s="20"/>
      <c r="J111" s="75"/>
      <c r="K111" s="75"/>
      <c r="L111" s="75"/>
      <c r="M111" s="75" t="s">
        <v>46</v>
      </c>
      <c r="N111" s="75"/>
      <c r="O111" s="73" t="s">
        <v>46</v>
      </c>
      <c r="P111" s="20"/>
      <c r="Q111" s="20"/>
      <c r="R111" s="20"/>
      <c r="S111" s="53"/>
      <c r="T111" s="20"/>
      <c r="U111" s="58">
        <f t="shared" si="20"/>
        <v>0</v>
      </c>
      <c r="V111" s="75"/>
      <c r="W111" s="20"/>
      <c r="X111" s="61"/>
      <c r="Y111" s="80"/>
    </row>
    <row r="112" spans="1:25" s="17" customFormat="1" ht="30" customHeight="1" x14ac:dyDescent="0.2">
      <c r="A112" s="24" t="s">
        <v>261</v>
      </c>
      <c r="B112" s="21" t="s">
        <v>114</v>
      </c>
      <c r="C112" s="75" t="s">
        <v>75</v>
      </c>
      <c r="D112" s="75" t="s">
        <v>52</v>
      </c>
      <c r="E112" s="75">
        <v>2019</v>
      </c>
      <c r="F112" s="75">
        <v>2019</v>
      </c>
      <c r="G112" s="20">
        <f t="shared" si="16"/>
        <v>0</v>
      </c>
      <c r="H112" s="20">
        <f t="shared" si="17"/>
        <v>0</v>
      </c>
      <c r="I112" s="20"/>
      <c r="J112" s="75"/>
      <c r="K112" s="75"/>
      <c r="L112" s="75"/>
      <c r="M112" s="75"/>
      <c r="N112" s="75" t="s">
        <v>52</v>
      </c>
      <c r="O112" s="73" t="s">
        <v>52</v>
      </c>
      <c r="P112" s="20"/>
      <c r="Q112" s="20"/>
      <c r="R112" s="20"/>
      <c r="S112" s="20"/>
      <c r="T112" s="23"/>
      <c r="U112" s="58">
        <f>SUM(P112:T112)</f>
        <v>0</v>
      </c>
      <c r="V112" s="75"/>
      <c r="W112" s="20"/>
      <c r="X112" s="61"/>
      <c r="Y112" s="80"/>
    </row>
    <row r="113" spans="1:25" s="18" customFormat="1" ht="30" customHeight="1" x14ac:dyDescent="0.2">
      <c r="A113" s="24" t="s">
        <v>262</v>
      </c>
      <c r="B113" s="11" t="s">
        <v>235</v>
      </c>
      <c r="C113" s="75" t="s">
        <v>75</v>
      </c>
      <c r="D113" s="75" t="s">
        <v>45</v>
      </c>
      <c r="E113" s="75">
        <v>2019</v>
      </c>
      <c r="F113" s="75">
        <v>2019</v>
      </c>
      <c r="G113" s="20">
        <f t="shared" si="16"/>
        <v>0</v>
      </c>
      <c r="H113" s="20">
        <f t="shared" si="17"/>
        <v>0</v>
      </c>
      <c r="I113" s="20"/>
      <c r="J113" s="75"/>
      <c r="K113" s="75"/>
      <c r="L113" s="75"/>
      <c r="M113" s="75"/>
      <c r="N113" s="75" t="s">
        <v>45</v>
      </c>
      <c r="O113" s="73" t="s">
        <v>45</v>
      </c>
      <c r="P113" s="20"/>
      <c r="Q113" s="20"/>
      <c r="R113" s="20"/>
      <c r="S113" s="20"/>
      <c r="T113" s="53"/>
      <c r="U113" s="58">
        <f t="shared" ref="U113:U121" si="21">SUM(P113:T113)</f>
        <v>0</v>
      </c>
      <c r="V113" s="75"/>
      <c r="W113" s="20"/>
      <c r="X113" s="61"/>
      <c r="Y113" s="80"/>
    </row>
    <row r="114" spans="1:25" s="18" customFormat="1" ht="30" customHeight="1" x14ac:dyDescent="0.2">
      <c r="A114" s="24" t="s">
        <v>263</v>
      </c>
      <c r="B114" s="11" t="s">
        <v>236</v>
      </c>
      <c r="C114" s="75" t="s">
        <v>75</v>
      </c>
      <c r="D114" s="75" t="s">
        <v>63</v>
      </c>
      <c r="E114" s="75">
        <v>2019</v>
      </c>
      <c r="F114" s="75">
        <v>2019</v>
      </c>
      <c r="G114" s="20">
        <f t="shared" si="16"/>
        <v>0</v>
      </c>
      <c r="H114" s="20">
        <f t="shared" si="17"/>
        <v>0</v>
      </c>
      <c r="I114" s="20"/>
      <c r="J114" s="75"/>
      <c r="K114" s="75"/>
      <c r="L114" s="75"/>
      <c r="M114" s="75"/>
      <c r="N114" s="75" t="s">
        <v>63</v>
      </c>
      <c r="O114" s="73" t="s">
        <v>63</v>
      </c>
      <c r="P114" s="20"/>
      <c r="Q114" s="20"/>
      <c r="R114" s="20"/>
      <c r="S114" s="20"/>
      <c r="T114" s="53"/>
      <c r="U114" s="58">
        <f t="shared" si="21"/>
        <v>0</v>
      </c>
      <c r="V114" s="75"/>
      <c r="W114" s="20"/>
      <c r="X114" s="61"/>
      <c r="Y114" s="80"/>
    </row>
    <row r="115" spans="1:25" s="18" customFormat="1" ht="30" customHeight="1" x14ac:dyDescent="0.2">
      <c r="A115" s="24" t="s">
        <v>264</v>
      </c>
      <c r="B115" s="11" t="s">
        <v>237</v>
      </c>
      <c r="C115" s="75" t="s">
        <v>75</v>
      </c>
      <c r="D115" s="75" t="s">
        <v>45</v>
      </c>
      <c r="E115" s="75">
        <v>2019</v>
      </c>
      <c r="F115" s="75">
        <v>2019</v>
      </c>
      <c r="G115" s="20">
        <f t="shared" si="16"/>
        <v>0</v>
      </c>
      <c r="H115" s="20">
        <f t="shared" si="17"/>
        <v>0</v>
      </c>
      <c r="I115" s="20"/>
      <c r="J115" s="75"/>
      <c r="K115" s="75"/>
      <c r="L115" s="75"/>
      <c r="M115" s="75"/>
      <c r="N115" s="75" t="s">
        <v>45</v>
      </c>
      <c r="O115" s="73" t="s">
        <v>45</v>
      </c>
      <c r="P115" s="20"/>
      <c r="Q115" s="20"/>
      <c r="R115" s="20"/>
      <c r="S115" s="20"/>
      <c r="T115" s="53"/>
      <c r="U115" s="58">
        <f t="shared" si="21"/>
        <v>0</v>
      </c>
      <c r="V115" s="75"/>
      <c r="W115" s="20"/>
      <c r="X115" s="61"/>
      <c r="Y115" s="80"/>
    </row>
    <row r="116" spans="1:25" s="18" customFormat="1" ht="30" customHeight="1" x14ac:dyDescent="0.2">
      <c r="A116" s="24" t="s">
        <v>265</v>
      </c>
      <c r="B116" s="11" t="s">
        <v>238</v>
      </c>
      <c r="C116" s="75" t="s">
        <v>75</v>
      </c>
      <c r="D116" s="75" t="s">
        <v>63</v>
      </c>
      <c r="E116" s="75">
        <v>2019</v>
      </c>
      <c r="F116" s="75">
        <v>2019</v>
      </c>
      <c r="G116" s="20">
        <f t="shared" si="16"/>
        <v>0</v>
      </c>
      <c r="H116" s="20">
        <f t="shared" si="17"/>
        <v>0</v>
      </c>
      <c r="I116" s="20"/>
      <c r="J116" s="75"/>
      <c r="K116" s="75"/>
      <c r="L116" s="75"/>
      <c r="M116" s="75"/>
      <c r="N116" s="75" t="s">
        <v>63</v>
      </c>
      <c r="O116" s="73" t="s">
        <v>63</v>
      </c>
      <c r="P116" s="20"/>
      <c r="Q116" s="20"/>
      <c r="R116" s="20"/>
      <c r="S116" s="20"/>
      <c r="T116" s="53"/>
      <c r="U116" s="58">
        <f t="shared" si="21"/>
        <v>0</v>
      </c>
      <c r="V116" s="75"/>
      <c r="W116" s="20"/>
      <c r="X116" s="61"/>
      <c r="Y116" s="80"/>
    </row>
    <row r="117" spans="1:25" s="18" customFormat="1" ht="30" customHeight="1" x14ac:dyDescent="0.2">
      <c r="A117" s="24" t="s">
        <v>266</v>
      </c>
      <c r="B117" s="11" t="s">
        <v>239</v>
      </c>
      <c r="C117" s="75" t="s">
        <v>75</v>
      </c>
      <c r="D117" s="75" t="s">
        <v>46</v>
      </c>
      <c r="E117" s="75">
        <v>2019</v>
      </c>
      <c r="F117" s="75">
        <v>2019</v>
      </c>
      <c r="G117" s="20">
        <f t="shared" si="16"/>
        <v>0</v>
      </c>
      <c r="H117" s="20">
        <f t="shared" si="17"/>
        <v>0</v>
      </c>
      <c r="I117" s="20"/>
      <c r="J117" s="75"/>
      <c r="K117" s="75"/>
      <c r="L117" s="75"/>
      <c r="M117" s="75"/>
      <c r="N117" s="75" t="s">
        <v>46</v>
      </c>
      <c r="O117" s="73" t="s">
        <v>46</v>
      </c>
      <c r="P117" s="20"/>
      <c r="Q117" s="20"/>
      <c r="R117" s="20"/>
      <c r="S117" s="20"/>
      <c r="T117" s="53"/>
      <c r="U117" s="58">
        <f t="shared" si="21"/>
        <v>0</v>
      </c>
      <c r="V117" s="75"/>
      <c r="W117" s="20"/>
      <c r="X117" s="61"/>
      <c r="Y117" s="80"/>
    </row>
    <row r="118" spans="1:25" s="18" customFormat="1" ht="30" customHeight="1" x14ac:dyDescent="0.2">
      <c r="A118" s="24" t="s">
        <v>267</v>
      </c>
      <c r="B118" s="11" t="s">
        <v>240</v>
      </c>
      <c r="C118" s="75" t="s">
        <v>75</v>
      </c>
      <c r="D118" s="75" t="s">
        <v>47</v>
      </c>
      <c r="E118" s="75">
        <v>2019</v>
      </c>
      <c r="F118" s="75">
        <v>2019</v>
      </c>
      <c r="G118" s="20">
        <f t="shared" si="16"/>
        <v>0</v>
      </c>
      <c r="H118" s="20">
        <f t="shared" si="17"/>
        <v>0</v>
      </c>
      <c r="I118" s="20"/>
      <c r="J118" s="75"/>
      <c r="K118" s="75"/>
      <c r="L118" s="75"/>
      <c r="M118" s="75"/>
      <c r="N118" s="75" t="s">
        <v>47</v>
      </c>
      <c r="O118" s="73" t="s">
        <v>47</v>
      </c>
      <c r="P118" s="20"/>
      <c r="Q118" s="20"/>
      <c r="R118" s="20"/>
      <c r="S118" s="20"/>
      <c r="T118" s="53"/>
      <c r="U118" s="58">
        <f t="shared" si="21"/>
        <v>0</v>
      </c>
      <c r="V118" s="75"/>
      <c r="W118" s="20"/>
      <c r="X118" s="61"/>
      <c r="Y118" s="80"/>
    </row>
    <row r="119" spans="1:25" s="18" customFormat="1" ht="30" customHeight="1" x14ac:dyDescent="0.2">
      <c r="A119" s="24" t="s">
        <v>268</v>
      </c>
      <c r="B119" s="11" t="s">
        <v>241</v>
      </c>
      <c r="C119" s="75" t="s">
        <v>75</v>
      </c>
      <c r="D119" s="75" t="s">
        <v>46</v>
      </c>
      <c r="E119" s="75">
        <v>2019</v>
      </c>
      <c r="F119" s="75">
        <v>2019</v>
      </c>
      <c r="G119" s="20">
        <f t="shared" si="16"/>
        <v>0</v>
      </c>
      <c r="H119" s="20">
        <f t="shared" si="17"/>
        <v>0</v>
      </c>
      <c r="I119" s="20"/>
      <c r="J119" s="75"/>
      <c r="K119" s="75"/>
      <c r="L119" s="75"/>
      <c r="M119" s="75"/>
      <c r="N119" s="75" t="s">
        <v>46</v>
      </c>
      <c r="O119" s="73" t="s">
        <v>46</v>
      </c>
      <c r="P119" s="20"/>
      <c r="Q119" s="20"/>
      <c r="R119" s="20"/>
      <c r="S119" s="20"/>
      <c r="T119" s="53"/>
      <c r="U119" s="58">
        <f t="shared" si="21"/>
        <v>0</v>
      </c>
      <c r="V119" s="75"/>
      <c r="W119" s="20"/>
      <c r="X119" s="61"/>
      <c r="Y119" s="80"/>
    </row>
    <row r="120" spans="1:25" s="18" customFormat="1" ht="30" customHeight="1" x14ac:dyDescent="0.2">
      <c r="A120" s="24" t="s">
        <v>269</v>
      </c>
      <c r="B120" s="11" t="s">
        <v>242</v>
      </c>
      <c r="C120" s="75" t="s">
        <v>75</v>
      </c>
      <c r="D120" s="75" t="s">
        <v>46</v>
      </c>
      <c r="E120" s="75">
        <v>2019</v>
      </c>
      <c r="F120" s="75">
        <v>2019</v>
      </c>
      <c r="G120" s="20">
        <f t="shared" si="16"/>
        <v>0</v>
      </c>
      <c r="H120" s="20">
        <f t="shared" si="17"/>
        <v>0</v>
      </c>
      <c r="I120" s="20"/>
      <c r="J120" s="75"/>
      <c r="K120" s="75"/>
      <c r="L120" s="75"/>
      <c r="M120" s="75"/>
      <c r="N120" s="75" t="s">
        <v>46</v>
      </c>
      <c r="O120" s="73" t="s">
        <v>46</v>
      </c>
      <c r="P120" s="20"/>
      <c r="Q120" s="20"/>
      <c r="R120" s="20"/>
      <c r="S120" s="20"/>
      <c r="T120" s="53"/>
      <c r="U120" s="58">
        <f t="shared" si="21"/>
        <v>0</v>
      </c>
      <c r="V120" s="75"/>
      <c r="W120" s="20"/>
      <c r="X120" s="61"/>
      <c r="Y120" s="80"/>
    </row>
    <row r="121" spans="1:25" s="18" customFormat="1" ht="30" customHeight="1" x14ac:dyDescent="0.2">
      <c r="A121" s="24" t="s">
        <v>270</v>
      </c>
      <c r="B121" s="11" t="s">
        <v>115</v>
      </c>
      <c r="C121" s="75" t="s">
        <v>75</v>
      </c>
      <c r="D121" s="75" t="s">
        <v>47</v>
      </c>
      <c r="E121" s="75">
        <v>2019</v>
      </c>
      <c r="F121" s="75">
        <v>2019</v>
      </c>
      <c r="G121" s="20">
        <f t="shared" si="16"/>
        <v>0</v>
      </c>
      <c r="H121" s="20">
        <f t="shared" si="17"/>
        <v>0</v>
      </c>
      <c r="I121" s="20"/>
      <c r="J121" s="75"/>
      <c r="K121" s="75"/>
      <c r="L121" s="75"/>
      <c r="M121" s="75"/>
      <c r="N121" s="75" t="s">
        <v>47</v>
      </c>
      <c r="O121" s="73" t="s">
        <v>47</v>
      </c>
      <c r="P121" s="20"/>
      <c r="Q121" s="20"/>
      <c r="R121" s="20"/>
      <c r="S121" s="20"/>
      <c r="T121" s="53"/>
      <c r="U121" s="58">
        <f t="shared" si="21"/>
        <v>0</v>
      </c>
      <c r="V121" s="75"/>
      <c r="W121" s="20"/>
      <c r="X121" s="61"/>
      <c r="Y121" s="80"/>
    </row>
    <row r="122" spans="1:25" s="17" customFormat="1" ht="30" customHeight="1" x14ac:dyDescent="0.2">
      <c r="A122" s="24" t="s">
        <v>271</v>
      </c>
      <c r="B122" s="21" t="s">
        <v>113</v>
      </c>
      <c r="C122" s="75" t="s">
        <v>75</v>
      </c>
      <c r="D122" s="75" t="s">
        <v>47</v>
      </c>
      <c r="E122" s="75">
        <v>2019</v>
      </c>
      <c r="F122" s="75">
        <v>2019</v>
      </c>
      <c r="G122" s="20">
        <f t="shared" si="16"/>
        <v>0</v>
      </c>
      <c r="H122" s="20">
        <f t="shared" si="17"/>
        <v>0</v>
      </c>
      <c r="I122" s="20"/>
      <c r="J122" s="75"/>
      <c r="K122" s="75"/>
      <c r="L122" s="75"/>
      <c r="M122" s="75"/>
      <c r="N122" s="75" t="s">
        <v>47</v>
      </c>
      <c r="O122" s="73" t="s">
        <v>47</v>
      </c>
      <c r="P122" s="20"/>
      <c r="Q122" s="20"/>
      <c r="R122" s="20"/>
      <c r="S122" s="20"/>
      <c r="T122" s="23"/>
      <c r="U122" s="58">
        <f>SUM(P122:T122)</f>
        <v>0</v>
      </c>
      <c r="V122" s="75"/>
      <c r="W122" s="20"/>
      <c r="X122" s="61"/>
      <c r="Y122" s="80"/>
    </row>
    <row r="123" spans="1:25" s="17" customFormat="1" ht="25.5" x14ac:dyDescent="0.2">
      <c r="A123" s="24" t="s">
        <v>272</v>
      </c>
      <c r="B123" s="11" t="s">
        <v>60</v>
      </c>
      <c r="C123" s="75" t="s">
        <v>75</v>
      </c>
      <c r="D123" s="75" t="s">
        <v>59</v>
      </c>
      <c r="E123" s="75">
        <v>2015</v>
      </c>
      <c r="F123" s="75">
        <v>2015</v>
      </c>
      <c r="G123" s="20">
        <f t="shared" si="16"/>
        <v>1.3740000000000001</v>
      </c>
      <c r="H123" s="20">
        <f t="shared" si="17"/>
        <v>1.3740000000000001</v>
      </c>
      <c r="I123" s="20"/>
      <c r="J123" s="75" t="s">
        <v>59</v>
      </c>
      <c r="K123" s="75"/>
      <c r="L123" s="75"/>
      <c r="M123" s="75"/>
      <c r="N123" s="75"/>
      <c r="O123" s="73" t="s">
        <v>59</v>
      </c>
      <c r="P123" s="23">
        <v>1.3740000000000001</v>
      </c>
      <c r="Q123" s="20"/>
      <c r="R123" s="20"/>
      <c r="S123" s="20"/>
      <c r="T123" s="20"/>
      <c r="U123" s="58">
        <f>SUM(P123:T123)</f>
        <v>1.3740000000000001</v>
      </c>
      <c r="V123" s="75"/>
      <c r="W123" s="20" t="s">
        <v>385</v>
      </c>
      <c r="X123" s="61"/>
      <c r="Y123" s="80"/>
    </row>
    <row r="124" spans="1:25" s="17" customFormat="1" ht="25.5" x14ac:dyDescent="0.2">
      <c r="A124" s="24" t="s">
        <v>275</v>
      </c>
      <c r="B124" s="11" t="s">
        <v>62</v>
      </c>
      <c r="C124" s="75" t="s">
        <v>75</v>
      </c>
      <c r="D124" s="75" t="s">
        <v>47</v>
      </c>
      <c r="E124" s="75">
        <v>2015</v>
      </c>
      <c r="F124" s="75">
        <v>2015</v>
      </c>
      <c r="G124" s="20">
        <f t="shared" si="16"/>
        <v>2.7480000000000002</v>
      </c>
      <c r="H124" s="20">
        <f t="shared" si="17"/>
        <v>2.7480000000000002</v>
      </c>
      <c r="I124" s="20"/>
      <c r="J124" s="75" t="s">
        <v>47</v>
      </c>
      <c r="K124" s="75"/>
      <c r="L124" s="75"/>
      <c r="M124" s="75"/>
      <c r="N124" s="75"/>
      <c r="O124" s="73" t="s">
        <v>47</v>
      </c>
      <c r="P124" s="53">
        <v>2.7480000000000002</v>
      </c>
      <c r="Q124" s="20"/>
      <c r="R124" s="20"/>
      <c r="S124" s="20"/>
      <c r="T124" s="20"/>
      <c r="U124" s="58">
        <f>SUM(P124:T124)</f>
        <v>2.7480000000000002</v>
      </c>
      <c r="V124" s="75"/>
      <c r="W124" s="20" t="s">
        <v>385</v>
      </c>
      <c r="X124" s="61"/>
      <c r="Y124" s="80"/>
    </row>
    <row r="125" spans="1:25" s="17" customFormat="1" ht="17.25" customHeight="1" x14ac:dyDescent="0.2">
      <c r="A125" s="24"/>
      <c r="B125" s="13" t="s">
        <v>273</v>
      </c>
      <c r="C125" s="75"/>
      <c r="D125" s="75"/>
      <c r="E125" s="75"/>
      <c r="F125" s="75"/>
      <c r="G125" s="20"/>
      <c r="H125" s="20"/>
      <c r="I125" s="20"/>
      <c r="J125" s="75"/>
      <c r="K125" s="75"/>
      <c r="L125" s="75"/>
      <c r="M125" s="75"/>
      <c r="N125" s="75"/>
      <c r="O125" s="73"/>
      <c r="P125" s="20"/>
      <c r="Q125" s="20"/>
      <c r="R125" s="20"/>
      <c r="S125" s="20"/>
      <c r="T125" s="20"/>
      <c r="U125" s="58"/>
      <c r="V125" s="75"/>
      <c r="W125" s="20"/>
      <c r="X125" s="61"/>
      <c r="Y125" s="80"/>
    </row>
    <row r="126" spans="1:25" s="17" customFormat="1" ht="23.25" customHeight="1" x14ac:dyDescent="0.2">
      <c r="A126" s="24" t="s">
        <v>276</v>
      </c>
      <c r="B126" s="11" t="s">
        <v>277</v>
      </c>
      <c r="C126" s="75" t="s">
        <v>76</v>
      </c>
      <c r="D126" s="75" t="s">
        <v>73</v>
      </c>
      <c r="E126" s="75">
        <v>2016</v>
      </c>
      <c r="F126" s="75">
        <v>2017</v>
      </c>
      <c r="G126" s="20">
        <f t="shared" si="16"/>
        <v>0</v>
      </c>
      <c r="H126" s="20">
        <f t="shared" si="17"/>
        <v>0</v>
      </c>
      <c r="I126" s="20"/>
      <c r="J126" s="75"/>
      <c r="K126" s="75"/>
      <c r="L126" s="75" t="s">
        <v>73</v>
      </c>
      <c r="M126" s="75"/>
      <c r="N126" s="75"/>
      <c r="O126" s="73" t="s">
        <v>73</v>
      </c>
      <c r="P126" s="20"/>
      <c r="Q126" s="20"/>
      <c r="R126" s="20"/>
      <c r="S126" s="20"/>
      <c r="T126" s="20"/>
      <c r="U126" s="58">
        <f>SUM(P126:T126)</f>
        <v>0</v>
      </c>
      <c r="V126" s="75"/>
      <c r="W126" s="20"/>
      <c r="X126" s="61"/>
      <c r="Y126" s="80"/>
    </row>
    <row r="127" spans="1:25" s="17" customFormat="1" ht="30" customHeight="1" x14ac:dyDescent="0.2">
      <c r="A127" s="24" t="s">
        <v>331</v>
      </c>
      <c r="B127" s="11" t="s">
        <v>280</v>
      </c>
      <c r="C127" s="75" t="s">
        <v>75</v>
      </c>
      <c r="D127" s="75" t="s">
        <v>278</v>
      </c>
      <c r="E127" s="75">
        <v>2017</v>
      </c>
      <c r="F127" s="75">
        <v>2017</v>
      </c>
      <c r="G127" s="20">
        <f t="shared" si="16"/>
        <v>0</v>
      </c>
      <c r="H127" s="20">
        <f t="shared" si="17"/>
        <v>0</v>
      </c>
      <c r="I127" s="20"/>
      <c r="J127" s="75"/>
      <c r="K127" s="75"/>
      <c r="L127" s="75" t="s">
        <v>278</v>
      </c>
      <c r="M127" s="75"/>
      <c r="N127" s="75"/>
      <c r="O127" s="73" t="s">
        <v>278</v>
      </c>
      <c r="P127" s="20"/>
      <c r="Q127" s="20"/>
      <c r="R127" s="23"/>
      <c r="S127" s="20"/>
      <c r="T127" s="20"/>
      <c r="U127" s="58">
        <f>SUM(P127:T127)</f>
        <v>0</v>
      </c>
      <c r="V127" s="75"/>
      <c r="W127" s="20"/>
      <c r="X127" s="61"/>
      <c r="Y127" s="80"/>
    </row>
    <row r="128" spans="1:25" x14ac:dyDescent="0.2">
      <c r="A128" s="15" t="s">
        <v>18</v>
      </c>
      <c r="B128" s="98" t="s">
        <v>19</v>
      </c>
      <c r="C128" s="73"/>
      <c r="D128" s="73"/>
      <c r="E128" s="73"/>
      <c r="F128" s="73"/>
      <c r="G128" s="22">
        <f>SUM(G129:G129)</f>
        <v>2.8</v>
      </c>
      <c r="H128" s="22">
        <f>SUM(H129:H129)</f>
        <v>2.8</v>
      </c>
      <c r="I128" s="22"/>
      <c r="J128" s="73"/>
      <c r="K128" s="73"/>
      <c r="L128" s="73"/>
      <c r="M128" s="73"/>
      <c r="N128" s="73"/>
      <c r="O128" s="73"/>
      <c r="P128" s="19">
        <f>SUM(P129:P129)</f>
        <v>2.8</v>
      </c>
      <c r="Q128" s="19">
        <f>SUM(Q129:Q129)</f>
        <v>0</v>
      </c>
      <c r="R128" s="19">
        <f>SUM(R129:R129)</f>
        <v>0</v>
      </c>
      <c r="S128" s="19">
        <f>SUM(S129:S129)</f>
        <v>0</v>
      </c>
      <c r="T128" s="19">
        <f>SUM(T129:T129)</f>
        <v>0</v>
      </c>
      <c r="U128" s="58">
        <f t="shared" ref="U128:U132" si="22">SUM(P128:T128)</f>
        <v>2.8</v>
      </c>
      <c r="V128" s="75"/>
      <c r="W128" s="20"/>
      <c r="X128" s="60"/>
      <c r="Y128" s="80"/>
    </row>
    <row r="129" spans="1:25" ht="29.25" customHeight="1" x14ac:dyDescent="0.2">
      <c r="A129" s="24" t="s">
        <v>69</v>
      </c>
      <c r="B129" s="11" t="s">
        <v>243</v>
      </c>
      <c r="C129" s="75" t="s">
        <v>76</v>
      </c>
      <c r="D129" s="75"/>
      <c r="E129" s="75">
        <v>2015</v>
      </c>
      <c r="F129" s="75">
        <v>2015</v>
      </c>
      <c r="G129" s="20">
        <f>U129</f>
        <v>2.8</v>
      </c>
      <c r="H129" s="20">
        <f>G129</f>
        <v>2.8</v>
      </c>
      <c r="I129" s="23"/>
      <c r="J129" s="75"/>
      <c r="K129" s="75"/>
      <c r="L129" s="75"/>
      <c r="M129" s="75"/>
      <c r="N129" s="75"/>
      <c r="O129" s="73"/>
      <c r="P129" s="23">
        <v>2.8</v>
      </c>
      <c r="Q129" s="20"/>
      <c r="R129" s="20"/>
      <c r="S129" s="20"/>
      <c r="T129" s="20"/>
      <c r="U129" s="58">
        <f t="shared" si="22"/>
        <v>2.8</v>
      </c>
      <c r="V129" s="75" t="s">
        <v>375</v>
      </c>
      <c r="W129" s="20" t="s">
        <v>387</v>
      </c>
      <c r="X129" s="61">
        <v>0</v>
      </c>
      <c r="Y129" s="80"/>
    </row>
    <row r="130" spans="1:25" x14ac:dyDescent="0.2">
      <c r="A130" s="15" t="s">
        <v>16</v>
      </c>
      <c r="B130" s="98" t="s">
        <v>21</v>
      </c>
      <c r="C130" s="73"/>
      <c r="D130" s="73"/>
      <c r="E130" s="73"/>
      <c r="F130" s="73"/>
      <c r="G130" s="19">
        <f>G131</f>
        <v>132.37699999999998</v>
      </c>
      <c r="H130" s="19">
        <f>H131</f>
        <v>132.37699999999998</v>
      </c>
      <c r="I130" s="19"/>
      <c r="J130" s="73"/>
      <c r="K130" s="73"/>
      <c r="L130" s="73"/>
      <c r="M130" s="73"/>
      <c r="N130" s="73"/>
      <c r="O130" s="73"/>
      <c r="P130" s="19">
        <f>P131</f>
        <v>132.37700000000001</v>
      </c>
      <c r="Q130" s="19">
        <f t="shared" ref="Q130:T130" si="23">Q131</f>
        <v>0</v>
      </c>
      <c r="R130" s="19">
        <f t="shared" si="23"/>
        <v>0</v>
      </c>
      <c r="S130" s="19">
        <f t="shared" si="23"/>
        <v>0</v>
      </c>
      <c r="T130" s="19">
        <f t="shared" si="23"/>
        <v>0</v>
      </c>
      <c r="U130" s="58">
        <f t="shared" si="22"/>
        <v>132.37700000000001</v>
      </c>
      <c r="V130" s="75"/>
      <c r="W130" s="20"/>
      <c r="X130" s="60"/>
      <c r="Y130" s="80"/>
    </row>
    <row r="131" spans="1:25" ht="25.5" x14ac:dyDescent="0.2">
      <c r="A131" s="15" t="s">
        <v>22</v>
      </c>
      <c r="B131" s="98" t="s">
        <v>15</v>
      </c>
      <c r="C131" s="73"/>
      <c r="D131" s="73"/>
      <c r="E131" s="73"/>
      <c r="F131" s="73"/>
      <c r="G131" s="19">
        <f>G132+G144</f>
        <v>132.37699999999998</v>
      </c>
      <c r="H131" s="19">
        <f>H132+H144</f>
        <v>132.37699999999998</v>
      </c>
      <c r="I131" s="19"/>
      <c r="J131" s="73"/>
      <c r="K131" s="73"/>
      <c r="L131" s="73"/>
      <c r="M131" s="73"/>
      <c r="N131" s="73"/>
      <c r="O131" s="73"/>
      <c r="P131" s="19">
        <f>P132+P144</f>
        <v>132.37700000000001</v>
      </c>
      <c r="Q131" s="19">
        <f>Q132+Q144</f>
        <v>0</v>
      </c>
      <c r="R131" s="19">
        <f>R132+R144</f>
        <v>0</v>
      </c>
      <c r="S131" s="19">
        <f>S132+S144</f>
        <v>0</v>
      </c>
      <c r="T131" s="19">
        <f>T132+T144</f>
        <v>0</v>
      </c>
      <c r="U131" s="58">
        <f t="shared" si="22"/>
        <v>132.37700000000001</v>
      </c>
      <c r="V131" s="75"/>
      <c r="W131" s="20"/>
      <c r="X131" s="61"/>
    </row>
    <row r="132" spans="1:25" s="17" customFormat="1" x14ac:dyDescent="0.2">
      <c r="A132" s="15" t="s">
        <v>67</v>
      </c>
      <c r="B132" s="98" t="s">
        <v>65</v>
      </c>
      <c r="C132" s="75"/>
      <c r="D132" s="75"/>
      <c r="E132" s="75"/>
      <c r="F132" s="75"/>
      <c r="G132" s="19">
        <f>SUM(G133:G143)</f>
        <v>80.187999999999988</v>
      </c>
      <c r="H132" s="19">
        <f>SUM(H133:H143)</f>
        <v>80.187999999999988</v>
      </c>
      <c r="I132" s="19"/>
      <c r="J132" s="75"/>
      <c r="K132" s="75"/>
      <c r="L132" s="75"/>
      <c r="M132" s="75"/>
      <c r="N132" s="75"/>
      <c r="O132" s="73"/>
      <c r="P132" s="19">
        <f>SUM(P133:P143)</f>
        <v>80.187999999999988</v>
      </c>
      <c r="Q132" s="19">
        <f>SUM(Q133:Q143)</f>
        <v>0</v>
      </c>
      <c r="R132" s="19">
        <f>SUM(R133:R143)</f>
        <v>0</v>
      </c>
      <c r="S132" s="19">
        <f>SUM(S133:S143)</f>
        <v>0</v>
      </c>
      <c r="T132" s="19">
        <f>SUM(T133:T143)</f>
        <v>0</v>
      </c>
      <c r="U132" s="58">
        <f t="shared" si="22"/>
        <v>80.187999999999988</v>
      </c>
      <c r="V132" s="75"/>
      <c r="W132" s="20"/>
      <c r="X132" s="61"/>
    </row>
    <row r="133" spans="1:25" s="17" customFormat="1" ht="20.100000000000001" customHeight="1" x14ac:dyDescent="0.2">
      <c r="A133" s="15"/>
      <c r="B133" s="16" t="s">
        <v>85</v>
      </c>
      <c r="C133" s="75"/>
      <c r="D133" s="75"/>
      <c r="E133" s="75"/>
      <c r="F133" s="75"/>
      <c r="G133" s="19"/>
      <c r="H133" s="19"/>
      <c r="I133" s="19"/>
      <c r="J133" s="75"/>
      <c r="K133" s="75"/>
      <c r="L133" s="75"/>
      <c r="M133" s="75"/>
      <c r="N133" s="75"/>
      <c r="O133" s="73"/>
      <c r="P133" s="19"/>
      <c r="Q133" s="19"/>
      <c r="R133" s="19"/>
      <c r="S133" s="19"/>
      <c r="T133" s="19"/>
      <c r="U133" s="58"/>
      <c r="V133" s="75"/>
      <c r="W133" s="20"/>
      <c r="X133" s="61"/>
    </row>
    <row r="134" spans="1:25" s="17" customFormat="1" ht="30.75" customHeight="1" x14ac:dyDescent="0.2">
      <c r="A134" s="24" t="s">
        <v>116</v>
      </c>
      <c r="B134" s="21" t="s">
        <v>394</v>
      </c>
      <c r="C134" s="75" t="s">
        <v>75</v>
      </c>
      <c r="D134" s="75" t="s">
        <v>291</v>
      </c>
      <c r="E134" s="75">
        <v>2015</v>
      </c>
      <c r="F134" s="75">
        <v>2015</v>
      </c>
      <c r="G134" s="20">
        <f t="shared" ref="G134:G140" si="24">U134</f>
        <v>16.079999999999998</v>
      </c>
      <c r="H134" s="20">
        <f t="shared" ref="H134:H140" si="25">G134</f>
        <v>16.079999999999998</v>
      </c>
      <c r="I134" s="20"/>
      <c r="J134" s="75"/>
      <c r="K134" s="75"/>
      <c r="L134" s="75" t="s">
        <v>291</v>
      </c>
      <c r="M134" s="75"/>
      <c r="N134" s="75"/>
      <c r="O134" s="75" t="s">
        <v>291</v>
      </c>
      <c r="P134" s="20">
        <v>16.079999999999998</v>
      </c>
      <c r="Q134" s="20"/>
      <c r="R134" s="20"/>
      <c r="S134" s="20"/>
      <c r="T134" s="20"/>
      <c r="U134" s="58">
        <f t="shared" ref="U134:U140" si="26">SUM(P134:T134)</f>
        <v>16.079999999999998</v>
      </c>
      <c r="V134" s="124" t="s">
        <v>374</v>
      </c>
      <c r="W134" s="96" t="s">
        <v>389</v>
      </c>
      <c r="X134" s="61"/>
    </row>
    <row r="135" spans="1:25" s="17" customFormat="1" ht="29.25" customHeight="1" x14ac:dyDescent="0.2">
      <c r="A135" s="24" t="s">
        <v>117</v>
      </c>
      <c r="B135" s="21" t="s">
        <v>396</v>
      </c>
      <c r="C135" s="75" t="s">
        <v>75</v>
      </c>
      <c r="D135" s="75" t="s">
        <v>400</v>
      </c>
      <c r="E135" s="75">
        <v>2017</v>
      </c>
      <c r="F135" s="75">
        <v>2017</v>
      </c>
      <c r="G135" s="20">
        <f t="shared" si="24"/>
        <v>0</v>
      </c>
      <c r="H135" s="20">
        <f t="shared" si="25"/>
        <v>0</v>
      </c>
      <c r="I135" s="20"/>
      <c r="J135" s="75"/>
      <c r="K135" s="75"/>
      <c r="L135" s="75" t="s">
        <v>400</v>
      </c>
      <c r="M135" s="75"/>
      <c r="N135" s="75"/>
      <c r="O135" s="75" t="s">
        <v>400</v>
      </c>
      <c r="P135" s="20"/>
      <c r="Q135" s="20"/>
      <c r="R135" s="20"/>
      <c r="S135" s="20"/>
      <c r="T135" s="20"/>
      <c r="U135" s="58">
        <f t="shared" si="26"/>
        <v>0</v>
      </c>
      <c r="V135" s="125"/>
      <c r="W135" s="96" t="s">
        <v>390</v>
      </c>
      <c r="X135" s="61"/>
    </row>
    <row r="136" spans="1:25" s="17" customFormat="1" ht="29.25" customHeight="1" x14ac:dyDescent="0.2">
      <c r="A136" s="24" t="s">
        <v>118</v>
      </c>
      <c r="B136" s="21" t="s">
        <v>395</v>
      </c>
      <c r="C136" s="75" t="s">
        <v>75</v>
      </c>
      <c r="D136" s="75" t="s">
        <v>397</v>
      </c>
      <c r="E136" s="75">
        <v>2017</v>
      </c>
      <c r="F136" s="75">
        <v>2017</v>
      </c>
      <c r="G136" s="20">
        <f t="shared" si="24"/>
        <v>0</v>
      </c>
      <c r="H136" s="20">
        <f t="shared" si="25"/>
        <v>0</v>
      </c>
      <c r="I136" s="20"/>
      <c r="J136" s="75"/>
      <c r="K136" s="75"/>
      <c r="L136" s="75" t="s">
        <v>397</v>
      </c>
      <c r="M136" s="75"/>
      <c r="N136" s="75"/>
      <c r="O136" s="75" t="s">
        <v>397</v>
      </c>
      <c r="P136" s="20"/>
      <c r="Q136" s="20"/>
      <c r="R136" s="20"/>
      <c r="S136" s="20"/>
      <c r="T136" s="20"/>
      <c r="U136" s="58">
        <f t="shared" si="26"/>
        <v>0</v>
      </c>
      <c r="V136" s="126"/>
      <c r="W136" s="96" t="s">
        <v>390</v>
      </c>
      <c r="X136" s="61"/>
    </row>
    <row r="137" spans="1:25" s="17" customFormat="1" ht="30" customHeight="1" x14ac:dyDescent="0.2">
      <c r="A137" s="24" t="s">
        <v>119</v>
      </c>
      <c r="B137" s="11" t="s">
        <v>245</v>
      </c>
      <c r="C137" s="75" t="s">
        <v>75</v>
      </c>
      <c r="D137" s="75" t="s">
        <v>48</v>
      </c>
      <c r="E137" s="75">
        <v>2015</v>
      </c>
      <c r="F137" s="75">
        <v>2015</v>
      </c>
      <c r="G137" s="20">
        <f t="shared" si="24"/>
        <v>6.4980000000000002</v>
      </c>
      <c r="H137" s="20">
        <f t="shared" si="25"/>
        <v>6.4980000000000002</v>
      </c>
      <c r="I137" s="20"/>
      <c r="J137" s="75" t="s">
        <v>48</v>
      </c>
      <c r="K137" s="75"/>
      <c r="L137" s="75"/>
      <c r="M137" s="75"/>
      <c r="N137" s="75"/>
      <c r="O137" s="73" t="s">
        <v>48</v>
      </c>
      <c r="P137" s="20">
        <f>2.277+4.221</f>
        <v>6.4980000000000002</v>
      </c>
      <c r="Q137" s="20"/>
      <c r="R137" s="20"/>
      <c r="S137" s="20"/>
      <c r="T137" s="20"/>
      <c r="U137" s="58">
        <f t="shared" si="26"/>
        <v>6.4980000000000002</v>
      </c>
      <c r="V137" s="75" t="s">
        <v>363</v>
      </c>
      <c r="W137" s="20" t="s">
        <v>385</v>
      </c>
      <c r="X137" s="61">
        <v>0</v>
      </c>
    </row>
    <row r="138" spans="1:25" s="17" customFormat="1" ht="30" customHeight="1" x14ac:dyDescent="0.2">
      <c r="A138" s="24" t="s">
        <v>120</v>
      </c>
      <c r="B138" s="11" t="s">
        <v>246</v>
      </c>
      <c r="C138" s="75" t="s">
        <v>75</v>
      </c>
      <c r="D138" s="75" t="s">
        <v>49</v>
      </c>
      <c r="E138" s="75">
        <v>2015</v>
      </c>
      <c r="F138" s="75">
        <v>2015</v>
      </c>
      <c r="G138" s="20">
        <f t="shared" si="24"/>
        <v>0.38400000000000001</v>
      </c>
      <c r="H138" s="20">
        <f t="shared" si="25"/>
        <v>0.38400000000000001</v>
      </c>
      <c r="I138" s="20"/>
      <c r="J138" s="75" t="s">
        <v>49</v>
      </c>
      <c r="K138" s="75"/>
      <c r="L138" s="75"/>
      <c r="M138" s="75"/>
      <c r="N138" s="75"/>
      <c r="O138" s="73" t="s">
        <v>49</v>
      </c>
      <c r="P138" s="20">
        <f>0.232+0.152</f>
        <v>0.38400000000000001</v>
      </c>
      <c r="Q138" s="20"/>
      <c r="R138" s="20"/>
      <c r="S138" s="20"/>
      <c r="T138" s="20"/>
      <c r="U138" s="58">
        <f t="shared" si="26"/>
        <v>0.38400000000000001</v>
      </c>
      <c r="V138" s="75" t="s">
        <v>364</v>
      </c>
      <c r="W138" s="20" t="s">
        <v>385</v>
      </c>
      <c r="X138" s="61">
        <v>0</v>
      </c>
    </row>
    <row r="139" spans="1:25" s="17" customFormat="1" ht="39.75" customHeight="1" x14ac:dyDescent="0.2">
      <c r="A139" s="24" t="s">
        <v>121</v>
      </c>
      <c r="B139" s="11" t="s">
        <v>244</v>
      </c>
      <c r="C139" s="75" t="s">
        <v>75</v>
      </c>
      <c r="D139" s="75" t="s">
        <v>50</v>
      </c>
      <c r="E139" s="75">
        <v>2015</v>
      </c>
      <c r="F139" s="75">
        <v>2015</v>
      </c>
      <c r="G139" s="20">
        <f t="shared" si="24"/>
        <v>5.1820000000000004</v>
      </c>
      <c r="H139" s="20">
        <f t="shared" si="25"/>
        <v>5.1820000000000004</v>
      </c>
      <c r="I139" s="20"/>
      <c r="J139" s="75" t="s">
        <v>50</v>
      </c>
      <c r="K139" s="75"/>
      <c r="L139" s="75"/>
      <c r="M139" s="75"/>
      <c r="N139" s="75"/>
      <c r="O139" s="73" t="s">
        <v>50</v>
      </c>
      <c r="P139" s="53">
        <v>5.1820000000000004</v>
      </c>
      <c r="Q139" s="20"/>
      <c r="R139" s="20"/>
      <c r="S139" s="20"/>
      <c r="T139" s="20"/>
      <c r="U139" s="58">
        <f t="shared" si="26"/>
        <v>5.1820000000000004</v>
      </c>
      <c r="V139" s="75" t="s">
        <v>365</v>
      </c>
      <c r="W139" s="20" t="s">
        <v>385</v>
      </c>
      <c r="X139" s="61">
        <v>0</v>
      </c>
    </row>
    <row r="140" spans="1:25" s="18" customFormat="1" ht="18" customHeight="1" x14ac:dyDescent="0.2">
      <c r="A140" s="24" t="s">
        <v>122</v>
      </c>
      <c r="B140" s="18" t="s">
        <v>70</v>
      </c>
      <c r="C140" s="75" t="s">
        <v>76</v>
      </c>
      <c r="D140" s="75" t="s">
        <v>124</v>
      </c>
      <c r="E140" s="75">
        <v>2015</v>
      </c>
      <c r="F140" s="75">
        <v>2015</v>
      </c>
      <c r="G140" s="20">
        <f t="shared" si="24"/>
        <v>52.043999999999997</v>
      </c>
      <c r="H140" s="20">
        <f t="shared" si="25"/>
        <v>52.043999999999997</v>
      </c>
      <c r="I140" s="20"/>
      <c r="J140" s="75" t="s">
        <v>124</v>
      </c>
      <c r="K140" s="75"/>
      <c r="L140" s="75"/>
      <c r="M140" s="75"/>
      <c r="N140" s="75"/>
      <c r="O140" s="73" t="s">
        <v>71</v>
      </c>
      <c r="P140" s="53">
        <v>52.043999999999997</v>
      </c>
      <c r="Q140" s="20"/>
      <c r="R140" s="20"/>
      <c r="S140" s="20"/>
      <c r="T140" s="20"/>
      <c r="U140" s="58">
        <f t="shared" si="26"/>
        <v>52.043999999999997</v>
      </c>
      <c r="V140" s="75" t="s">
        <v>366</v>
      </c>
      <c r="W140" s="20" t="s">
        <v>385</v>
      </c>
      <c r="X140" s="61">
        <v>0</v>
      </c>
    </row>
    <row r="141" spans="1:25" s="18" customFormat="1" ht="20.100000000000001" customHeight="1" x14ac:dyDescent="0.2">
      <c r="A141" s="71"/>
      <c r="B141" s="13" t="s">
        <v>86</v>
      </c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58"/>
      <c r="V141" s="75"/>
      <c r="W141" s="20"/>
      <c r="X141" s="61"/>
    </row>
    <row r="142" spans="1:25" s="18" customFormat="1" ht="51" x14ac:dyDescent="0.2">
      <c r="A142" s="139" t="s">
        <v>283</v>
      </c>
      <c r="B142" s="11" t="s">
        <v>322</v>
      </c>
      <c r="C142" s="124" t="s">
        <v>75</v>
      </c>
      <c r="D142" s="124" t="s">
        <v>142</v>
      </c>
      <c r="E142" s="124">
        <v>2016</v>
      </c>
      <c r="F142" s="124">
        <v>2016</v>
      </c>
      <c r="G142" s="130">
        <f>U142+U143</f>
        <v>0</v>
      </c>
      <c r="H142" s="130">
        <f>G142</f>
        <v>0</v>
      </c>
      <c r="I142" s="20"/>
      <c r="J142" s="75"/>
      <c r="K142" s="124" t="s">
        <v>142</v>
      </c>
      <c r="L142" s="75"/>
      <c r="M142" s="75"/>
      <c r="N142" s="75"/>
      <c r="O142" s="121" t="s">
        <v>142</v>
      </c>
      <c r="P142" s="20"/>
      <c r="Q142" s="53"/>
      <c r="R142" s="20"/>
      <c r="S142" s="20"/>
      <c r="T142" s="20"/>
      <c r="U142" s="58">
        <f t="shared" ref="U142:U155" si="27">SUM(P142:T142)</f>
        <v>0</v>
      </c>
      <c r="V142" s="75"/>
      <c r="W142" s="20"/>
      <c r="X142" s="61"/>
    </row>
    <row r="143" spans="1:25" s="18" customFormat="1" ht="25.5" x14ac:dyDescent="0.2">
      <c r="A143" s="141"/>
      <c r="B143" s="11" t="s">
        <v>321</v>
      </c>
      <c r="C143" s="126"/>
      <c r="D143" s="126"/>
      <c r="E143" s="126"/>
      <c r="F143" s="126"/>
      <c r="G143" s="132"/>
      <c r="H143" s="132"/>
      <c r="I143" s="20"/>
      <c r="J143" s="75"/>
      <c r="K143" s="126"/>
      <c r="L143" s="75"/>
      <c r="M143" s="75"/>
      <c r="N143" s="75"/>
      <c r="O143" s="123"/>
      <c r="P143" s="20"/>
      <c r="Q143" s="53"/>
      <c r="R143" s="20"/>
      <c r="S143" s="20"/>
      <c r="T143" s="20"/>
      <c r="U143" s="58">
        <f t="shared" si="27"/>
        <v>0</v>
      </c>
      <c r="V143" s="75"/>
      <c r="W143" s="20"/>
      <c r="X143" s="61"/>
    </row>
    <row r="144" spans="1:25" ht="20.100000000000001" customHeight="1" x14ac:dyDescent="0.2">
      <c r="A144" s="15" t="s">
        <v>68</v>
      </c>
      <c r="B144" s="98" t="s">
        <v>66</v>
      </c>
      <c r="C144" s="73"/>
      <c r="D144" s="73"/>
      <c r="E144" s="73"/>
      <c r="F144" s="73"/>
      <c r="G144" s="19">
        <f>SUM(G145:G155)</f>
        <v>52.189</v>
      </c>
      <c r="H144" s="19">
        <f>SUM(H145:H155)</f>
        <v>52.189</v>
      </c>
      <c r="I144" s="19"/>
      <c r="J144" s="73"/>
      <c r="K144" s="73"/>
      <c r="L144" s="73"/>
      <c r="M144" s="73"/>
      <c r="N144" s="73"/>
      <c r="O144" s="73"/>
      <c r="P144" s="19">
        <f>SUM(P145:P155)</f>
        <v>52.189000000000007</v>
      </c>
      <c r="Q144" s="19">
        <f>SUM(Q145:Q155)</f>
        <v>0</v>
      </c>
      <c r="R144" s="19">
        <f>SUM(R145:R155)</f>
        <v>0</v>
      </c>
      <c r="S144" s="19">
        <f>SUM(S145:S155)</f>
        <v>0</v>
      </c>
      <c r="T144" s="19">
        <f>SUM(T145:T155)</f>
        <v>0</v>
      </c>
      <c r="U144" s="58">
        <f>SUM(P144:T144)</f>
        <v>52.189000000000007</v>
      </c>
      <c r="V144" s="75"/>
      <c r="W144" s="20"/>
      <c r="X144" s="11"/>
    </row>
    <row r="145" spans="1:24" s="18" customFormat="1" ht="20.100000000000001" customHeight="1" x14ac:dyDescent="0.2">
      <c r="A145" s="15"/>
      <c r="B145" s="16" t="s">
        <v>85</v>
      </c>
      <c r="C145" s="73"/>
      <c r="D145" s="73"/>
      <c r="E145" s="73"/>
      <c r="F145" s="73"/>
      <c r="G145" s="19"/>
      <c r="H145" s="19"/>
      <c r="I145" s="19"/>
      <c r="J145" s="73"/>
      <c r="K145" s="73"/>
      <c r="L145" s="73"/>
      <c r="M145" s="73"/>
      <c r="N145" s="73"/>
      <c r="O145" s="73"/>
      <c r="P145" s="19"/>
      <c r="Q145" s="19"/>
      <c r="R145" s="19"/>
      <c r="S145" s="19"/>
      <c r="T145" s="19"/>
      <c r="U145" s="58"/>
      <c r="V145" s="75"/>
      <c r="W145" s="20"/>
      <c r="X145" s="11"/>
    </row>
    <row r="146" spans="1:24" s="18" customFormat="1" ht="21.75" customHeight="1" x14ac:dyDescent="0.2">
      <c r="A146" s="24" t="s">
        <v>125</v>
      </c>
      <c r="B146" s="21" t="s">
        <v>391</v>
      </c>
      <c r="C146" s="75" t="s">
        <v>75</v>
      </c>
      <c r="D146" s="75" t="s">
        <v>392</v>
      </c>
      <c r="E146" s="75">
        <v>2015</v>
      </c>
      <c r="F146" s="75">
        <v>2016</v>
      </c>
      <c r="G146" s="20">
        <f>U146</f>
        <v>40</v>
      </c>
      <c r="H146" s="20">
        <f>G146</f>
        <v>40</v>
      </c>
      <c r="I146" s="19"/>
      <c r="J146" s="75"/>
      <c r="K146" s="75" t="s">
        <v>392</v>
      </c>
      <c r="L146" s="75"/>
      <c r="M146" s="73"/>
      <c r="N146" s="75"/>
      <c r="O146" s="73" t="s">
        <v>392</v>
      </c>
      <c r="P146" s="20">
        <v>40</v>
      </c>
      <c r="Q146" s="20"/>
      <c r="R146" s="20"/>
      <c r="S146" s="20"/>
      <c r="T146" s="20"/>
      <c r="U146" s="58">
        <f t="shared" si="27"/>
        <v>40</v>
      </c>
      <c r="V146" s="75" t="s">
        <v>373</v>
      </c>
      <c r="W146" s="20" t="s">
        <v>393</v>
      </c>
      <c r="X146" s="61"/>
    </row>
    <row r="147" spans="1:24" ht="25.5" x14ac:dyDescent="0.2">
      <c r="A147" s="139" t="s">
        <v>126</v>
      </c>
      <c r="B147" s="11" t="s">
        <v>324</v>
      </c>
      <c r="C147" s="124" t="s">
        <v>75</v>
      </c>
      <c r="D147" s="124" t="s">
        <v>140</v>
      </c>
      <c r="E147" s="124">
        <v>2015</v>
      </c>
      <c r="F147" s="124">
        <v>2015</v>
      </c>
      <c r="G147" s="130">
        <f>U147+U148+U149</f>
        <v>4.0809999999999995</v>
      </c>
      <c r="H147" s="130">
        <f>G147</f>
        <v>4.0809999999999995</v>
      </c>
      <c r="I147" s="20"/>
      <c r="J147" s="124" t="s">
        <v>140</v>
      </c>
      <c r="K147" s="75"/>
      <c r="L147" s="75"/>
      <c r="M147" s="75"/>
      <c r="N147" s="75"/>
      <c r="O147" s="121" t="s">
        <v>140</v>
      </c>
      <c r="P147" s="53">
        <v>1.5029999999999999</v>
      </c>
      <c r="Q147" s="20"/>
      <c r="R147" s="20"/>
      <c r="S147" s="20"/>
      <c r="T147" s="20"/>
      <c r="U147" s="58">
        <f t="shared" si="27"/>
        <v>1.5029999999999999</v>
      </c>
      <c r="V147" s="124" t="s">
        <v>367</v>
      </c>
      <c r="W147" s="130" t="s">
        <v>385</v>
      </c>
      <c r="X147" s="61">
        <v>0</v>
      </c>
    </row>
    <row r="148" spans="1:24" ht="25.5" x14ac:dyDescent="0.2">
      <c r="A148" s="140"/>
      <c r="B148" s="11" t="s">
        <v>325</v>
      </c>
      <c r="C148" s="125"/>
      <c r="D148" s="125"/>
      <c r="E148" s="125"/>
      <c r="F148" s="125"/>
      <c r="G148" s="131"/>
      <c r="H148" s="131"/>
      <c r="I148" s="20"/>
      <c r="J148" s="125"/>
      <c r="K148" s="75"/>
      <c r="L148" s="75"/>
      <c r="M148" s="75"/>
      <c r="N148" s="75"/>
      <c r="O148" s="122"/>
      <c r="P148" s="53">
        <v>1.7350000000000001</v>
      </c>
      <c r="Q148" s="20"/>
      <c r="R148" s="20"/>
      <c r="S148" s="20"/>
      <c r="T148" s="20"/>
      <c r="U148" s="58">
        <f t="shared" si="27"/>
        <v>1.7350000000000001</v>
      </c>
      <c r="V148" s="125"/>
      <c r="W148" s="131"/>
      <c r="X148" s="61">
        <v>0</v>
      </c>
    </row>
    <row r="149" spans="1:24" ht="18" customHeight="1" x14ac:dyDescent="0.2">
      <c r="A149" s="141"/>
      <c r="B149" s="11" t="s">
        <v>323</v>
      </c>
      <c r="C149" s="126"/>
      <c r="D149" s="126"/>
      <c r="E149" s="126"/>
      <c r="F149" s="126"/>
      <c r="G149" s="132"/>
      <c r="H149" s="132"/>
      <c r="I149" s="20"/>
      <c r="J149" s="126"/>
      <c r="K149" s="75"/>
      <c r="L149" s="75"/>
      <c r="M149" s="75"/>
      <c r="N149" s="75"/>
      <c r="O149" s="123"/>
      <c r="P149" s="53">
        <v>0.84299999999999997</v>
      </c>
      <c r="Q149" s="20"/>
      <c r="R149" s="20"/>
      <c r="S149" s="20"/>
      <c r="T149" s="20"/>
      <c r="U149" s="58">
        <f t="shared" si="27"/>
        <v>0.84299999999999997</v>
      </c>
      <c r="V149" s="126"/>
      <c r="W149" s="132"/>
      <c r="X149" s="61">
        <v>0</v>
      </c>
    </row>
    <row r="150" spans="1:24" ht="38.25" x14ac:dyDescent="0.2">
      <c r="A150" s="139" t="s">
        <v>127</v>
      </c>
      <c r="B150" s="11" t="s">
        <v>327</v>
      </c>
      <c r="C150" s="124" t="s">
        <v>75</v>
      </c>
      <c r="D150" s="124" t="s">
        <v>136</v>
      </c>
      <c r="E150" s="124">
        <v>2015</v>
      </c>
      <c r="F150" s="124">
        <v>2015</v>
      </c>
      <c r="G150" s="130">
        <f>U150+U151</f>
        <v>3.6710000000000003</v>
      </c>
      <c r="H150" s="130">
        <f>G150</f>
        <v>3.6710000000000003</v>
      </c>
      <c r="I150" s="20"/>
      <c r="J150" s="124" t="s">
        <v>136</v>
      </c>
      <c r="K150" s="75"/>
      <c r="L150" s="75"/>
      <c r="M150" s="75"/>
      <c r="N150" s="75"/>
      <c r="O150" s="121" t="s">
        <v>136</v>
      </c>
      <c r="P150" s="53">
        <v>1.5029999999999999</v>
      </c>
      <c r="Q150" s="20"/>
      <c r="R150" s="20"/>
      <c r="S150" s="20"/>
      <c r="T150" s="20"/>
      <c r="U150" s="58">
        <f t="shared" si="27"/>
        <v>1.5029999999999999</v>
      </c>
      <c r="V150" s="124" t="s">
        <v>368</v>
      </c>
      <c r="W150" s="130" t="s">
        <v>385</v>
      </c>
      <c r="X150" s="61">
        <v>0</v>
      </c>
    </row>
    <row r="151" spans="1:24" ht="25.5" x14ac:dyDescent="0.2">
      <c r="A151" s="141"/>
      <c r="B151" s="11" t="s">
        <v>326</v>
      </c>
      <c r="C151" s="126"/>
      <c r="D151" s="126"/>
      <c r="E151" s="126"/>
      <c r="F151" s="126"/>
      <c r="G151" s="132"/>
      <c r="H151" s="132"/>
      <c r="I151" s="20"/>
      <c r="J151" s="126"/>
      <c r="K151" s="75"/>
      <c r="L151" s="75"/>
      <c r="M151" s="75"/>
      <c r="N151" s="75"/>
      <c r="O151" s="123"/>
      <c r="P151" s="53">
        <v>2.1680000000000001</v>
      </c>
      <c r="Q151" s="20"/>
      <c r="R151" s="53"/>
      <c r="S151" s="20"/>
      <c r="T151" s="20"/>
      <c r="U151" s="58">
        <f t="shared" si="27"/>
        <v>2.1680000000000001</v>
      </c>
      <c r="V151" s="126"/>
      <c r="W151" s="132"/>
      <c r="X151" s="61">
        <v>0</v>
      </c>
    </row>
    <row r="152" spans="1:24" ht="19.5" customHeight="1" x14ac:dyDescent="0.2">
      <c r="A152" s="24"/>
      <c r="B152" s="16" t="s">
        <v>86</v>
      </c>
      <c r="C152" s="73"/>
      <c r="D152" s="73"/>
      <c r="E152" s="73"/>
      <c r="F152" s="73"/>
      <c r="G152" s="19"/>
      <c r="H152" s="19"/>
      <c r="I152" s="19"/>
      <c r="J152" s="73"/>
      <c r="K152" s="73"/>
      <c r="L152" s="73"/>
      <c r="M152" s="73"/>
      <c r="N152" s="73"/>
      <c r="O152" s="73"/>
      <c r="P152" s="53"/>
      <c r="Q152" s="19"/>
      <c r="R152" s="19"/>
      <c r="S152" s="19"/>
      <c r="T152" s="19"/>
      <c r="U152" s="58"/>
      <c r="V152" s="75"/>
      <c r="W152" s="20"/>
      <c r="X152" s="61"/>
    </row>
    <row r="153" spans="1:24" ht="44.25" customHeight="1" x14ac:dyDescent="0.2">
      <c r="A153" s="139" t="s">
        <v>128</v>
      </c>
      <c r="B153" s="11" t="s">
        <v>329</v>
      </c>
      <c r="C153" s="124" t="s">
        <v>75</v>
      </c>
      <c r="D153" s="124" t="s">
        <v>59</v>
      </c>
      <c r="E153" s="124">
        <v>2015</v>
      </c>
      <c r="F153" s="124">
        <v>2015</v>
      </c>
      <c r="G153" s="130">
        <f>U153+U154+U155</f>
        <v>4.4370000000000003</v>
      </c>
      <c r="H153" s="130">
        <f>G153</f>
        <v>4.4370000000000003</v>
      </c>
      <c r="I153" s="20"/>
      <c r="J153" s="124" t="s">
        <v>59</v>
      </c>
      <c r="K153" s="75"/>
      <c r="L153" s="75"/>
      <c r="M153" s="75"/>
      <c r="N153" s="75"/>
      <c r="O153" s="121" t="s">
        <v>59</v>
      </c>
      <c r="P153" s="53">
        <v>1.3740000000000001</v>
      </c>
      <c r="Q153" s="20"/>
      <c r="R153" s="20"/>
      <c r="S153" s="20"/>
      <c r="T153" s="20"/>
      <c r="U153" s="58">
        <f t="shared" si="27"/>
        <v>1.3740000000000001</v>
      </c>
      <c r="V153" s="124" t="s">
        <v>369</v>
      </c>
      <c r="W153" s="130" t="s">
        <v>385</v>
      </c>
      <c r="X153" s="61">
        <v>0</v>
      </c>
    </row>
    <row r="154" spans="1:24" ht="19.5" customHeight="1" x14ac:dyDescent="0.2">
      <c r="A154" s="140"/>
      <c r="B154" s="11" t="s">
        <v>330</v>
      </c>
      <c r="C154" s="125"/>
      <c r="D154" s="125"/>
      <c r="E154" s="125"/>
      <c r="F154" s="125"/>
      <c r="G154" s="131"/>
      <c r="H154" s="131"/>
      <c r="I154" s="20"/>
      <c r="J154" s="125"/>
      <c r="K154" s="75"/>
      <c r="L154" s="75"/>
      <c r="M154" s="75"/>
      <c r="N154" s="75"/>
      <c r="O154" s="122"/>
      <c r="P154" s="53">
        <v>1.27</v>
      </c>
      <c r="Q154" s="20"/>
      <c r="R154" s="20"/>
      <c r="S154" s="20"/>
      <c r="T154" s="20"/>
      <c r="U154" s="58">
        <f t="shared" si="27"/>
        <v>1.27</v>
      </c>
      <c r="V154" s="125"/>
      <c r="W154" s="131"/>
      <c r="X154" s="61">
        <v>0</v>
      </c>
    </row>
    <row r="155" spans="1:24" ht="25.5" x14ac:dyDescent="0.2">
      <c r="A155" s="141"/>
      <c r="B155" s="11" t="s">
        <v>328</v>
      </c>
      <c r="C155" s="126"/>
      <c r="D155" s="126"/>
      <c r="E155" s="126"/>
      <c r="F155" s="126"/>
      <c r="G155" s="132"/>
      <c r="H155" s="132"/>
      <c r="I155" s="20"/>
      <c r="J155" s="126"/>
      <c r="K155" s="75"/>
      <c r="L155" s="75"/>
      <c r="M155" s="75"/>
      <c r="N155" s="75"/>
      <c r="O155" s="123"/>
      <c r="P155" s="53">
        <v>1.7929999999999999</v>
      </c>
      <c r="Q155" s="20"/>
      <c r="R155" s="20"/>
      <c r="S155" s="20"/>
      <c r="T155" s="20"/>
      <c r="U155" s="58">
        <f t="shared" si="27"/>
        <v>1.7929999999999999</v>
      </c>
      <c r="V155" s="126"/>
      <c r="W155" s="132"/>
      <c r="X155" s="61">
        <v>0</v>
      </c>
    </row>
    <row r="156" spans="1:24" s="31" customFormat="1" ht="12" x14ac:dyDescent="0.2">
      <c r="A156" s="30"/>
      <c r="V156" s="30"/>
      <c r="W156" s="62"/>
      <c r="X156" s="56"/>
    </row>
    <row r="157" spans="1:24" s="65" customFormat="1" ht="18.75" x14ac:dyDescent="0.3">
      <c r="A157" s="63"/>
      <c r="B157" s="68"/>
      <c r="C157" s="64"/>
      <c r="V157" s="63"/>
      <c r="W157" s="66"/>
      <c r="X157" s="67"/>
    </row>
    <row r="158" spans="1:24" s="31" customFormat="1" ht="12" x14ac:dyDescent="0.2">
      <c r="A158" s="30"/>
      <c r="B158" s="32"/>
      <c r="C158" s="33"/>
      <c r="V158" s="30"/>
      <c r="W158" s="62"/>
      <c r="X158" s="56"/>
    </row>
    <row r="159" spans="1:24" s="31" customFormat="1" ht="12" x14ac:dyDescent="0.2">
      <c r="A159" s="30"/>
      <c r="B159" s="32"/>
      <c r="C159" s="33"/>
      <c r="V159" s="30"/>
      <c r="W159" s="62"/>
      <c r="X159" s="56"/>
    </row>
    <row r="160" spans="1:24" s="31" customFormat="1" ht="12" x14ac:dyDescent="0.2">
      <c r="A160" s="30"/>
      <c r="B160" s="32"/>
      <c r="C160" s="33"/>
      <c r="V160" s="30"/>
      <c r="W160" s="62"/>
      <c r="X160" s="56"/>
    </row>
    <row r="161" spans="1:24" s="31" customFormat="1" ht="15.75" x14ac:dyDescent="0.25">
      <c r="A161" s="30"/>
      <c r="B161" s="28"/>
      <c r="C161" s="28"/>
      <c r="D161" s="28"/>
      <c r="E161" s="28"/>
      <c r="F161" s="27"/>
      <c r="G161" s="27"/>
      <c r="V161" s="30"/>
      <c r="W161" s="62"/>
      <c r="X161" s="56"/>
    </row>
    <row r="162" spans="1:24" ht="15.75" x14ac:dyDescent="0.25">
      <c r="B162" s="27"/>
      <c r="C162" s="27"/>
      <c r="D162" s="27"/>
      <c r="E162" s="27"/>
      <c r="F162" s="27"/>
      <c r="G162" s="27"/>
    </row>
    <row r="163" spans="1:24" ht="15.75" x14ac:dyDescent="0.25">
      <c r="B163" s="28"/>
      <c r="C163" s="28"/>
      <c r="D163" s="28"/>
      <c r="E163" s="28"/>
      <c r="F163" s="27"/>
      <c r="G163" s="27"/>
    </row>
    <row r="164" spans="1:24" ht="16.5" customHeight="1" x14ac:dyDescent="0.25">
      <c r="B164" s="27"/>
      <c r="C164" s="27"/>
      <c r="D164" s="27"/>
      <c r="E164" s="27"/>
      <c r="F164" s="27"/>
      <c r="G164" s="27"/>
    </row>
    <row r="165" spans="1:24" ht="15.75" x14ac:dyDescent="0.25">
      <c r="B165" s="34"/>
      <c r="C165" s="34"/>
      <c r="D165" s="34"/>
      <c r="E165" s="27"/>
      <c r="F165" s="27"/>
      <c r="G165" s="29"/>
    </row>
    <row r="166" spans="1:24" ht="16.5" customHeight="1" x14ac:dyDescent="0.25">
      <c r="B166" s="28"/>
      <c r="C166" s="28"/>
      <c r="D166" s="28"/>
      <c r="E166" s="28"/>
      <c r="F166" s="27"/>
      <c r="G166" s="27"/>
    </row>
    <row r="167" spans="1:24" ht="15.75" x14ac:dyDescent="0.25">
      <c r="B167" s="27"/>
      <c r="C167" s="27"/>
      <c r="D167" s="27"/>
      <c r="E167" s="27"/>
      <c r="F167" s="27"/>
      <c r="G167" s="27"/>
    </row>
    <row r="168" spans="1:24" ht="15" customHeight="1" x14ac:dyDescent="0.25">
      <c r="B168" s="34"/>
      <c r="C168" s="34"/>
      <c r="D168" s="34"/>
      <c r="E168" s="27"/>
      <c r="F168" s="27"/>
      <c r="G168" s="29"/>
    </row>
  </sheetData>
  <autoFilter ref="E1:E168"/>
  <mergeCells count="99">
    <mergeCell ref="H153:H155"/>
    <mergeCell ref="J153:J155"/>
    <mergeCell ref="O153:O155"/>
    <mergeCell ref="V153:V155"/>
    <mergeCell ref="W153:W155"/>
    <mergeCell ref="G150:G151"/>
    <mergeCell ref="V150:V151"/>
    <mergeCell ref="W150:W151"/>
    <mergeCell ref="H147:H149"/>
    <mergeCell ref="J147:J149"/>
    <mergeCell ref="O147:O149"/>
    <mergeCell ref="V147:V149"/>
    <mergeCell ref="W147:W149"/>
    <mergeCell ref="H150:H151"/>
    <mergeCell ref="J150:J151"/>
    <mergeCell ref="O150:O151"/>
    <mergeCell ref="G147:G149"/>
    <mergeCell ref="A150:A151"/>
    <mergeCell ref="C150:C151"/>
    <mergeCell ref="D150:D151"/>
    <mergeCell ref="E150:E151"/>
    <mergeCell ref="F150:F151"/>
    <mergeCell ref="G153:G155"/>
    <mergeCell ref="A153:A155"/>
    <mergeCell ref="C153:C155"/>
    <mergeCell ref="D153:D155"/>
    <mergeCell ref="E153:E155"/>
    <mergeCell ref="F153:F155"/>
    <mergeCell ref="A142:A143"/>
    <mergeCell ref="C142:C143"/>
    <mergeCell ref="D142:D143"/>
    <mergeCell ref="E142:E143"/>
    <mergeCell ref="F142:F143"/>
    <mergeCell ref="A147:A149"/>
    <mergeCell ref="C147:C149"/>
    <mergeCell ref="D147:D149"/>
    <mergeCell ref="E147:E149"/>
    <mergeCell ref="F147:F149"/>
    <mergeCell ref="V64:V66"/>
    <mergeCell ref="I70:I72"/>
    <mergeCell ref="G142:G143"/>
    <mergeCell ref="H142:H143"/>
    <mergeCell ref="K142:K143"/>
    <mergeCell ref="O142:O143"/>
    <mergeCell ref="V134:V136"/>
    <mergeCell ref="L70:L72"/>
    <mergeCell ref="M70:M72"/>
    <mergeCell ref="N70:N72"/>
    <mergeCell ref="O70:O72"/>
    <mergeCell ref="V70:V72"/>
    <mergeCell ref="W70:W72"/>
    <mergeCell ref="W64:W66"/>
    <mergeCell ref="A70:A72"/>
    <mergeCell ref="C70:C72"/>
    <mergeCell ref="D70:D72"/>
    <mergeCell ref="E70:E72"/>
    <mergeCell ref="F70:F72"/>
    <mergeCell ref="G70:G72"/>
    <mergeCell ref="H70:H72"/>
    <mergeCell ref="J70:J72"/>
    <mergeCell ref="K70:K72"/>
    <mergeCell ref="K64:K66"/>
    <mergeCell ref="L64:L66"/>
    <mergeCell ref="M64:M66"/>
    <mergeCell ref="N64:N66"/>
    <mergeCell ref="O64:O66"/>
    <mergeCell ref="O34:O36"/>
    <mergeCell ref="A64:A66"/>
    <mergeCell ref="C64:C66"/>
    <mergeCell ref="D64:D66"/>
    <mergeCell ref="E64:E66"/>
    <mergeCell ref="F64:F66"/>
    <mergeCell ref="G64:G66"/>
    <mergeCell ref="H64:H66"/>
    <mergeCell ref="I64:I66"/>
    <mergeCell ref="J64:J66"/>
    <mergeCell ref="V11:V13"/>
    <mergeCell ref="A11:A13"/>
    <mergeCell ref="B11:B13"/>
    <mergeCell ref="C11:C12"/>
    <mergeCell ref="D11:D12"/>
    <mergeCell ref="E11:E13"/>
    <mergeCell ref="F11:F13"/>
    <mergeCell ref="A8:X8"/>
    <mergeCell ref="W11:W13"/>
    <mergeCell ref="X11:X13"/>
    <mergeCell ref="A34:A36"/>
    <mergeCell ref="C34:C36"/>
    <mergeCell ref="D34:D36"/>
    <mergeCell ref="E34:E36"/>
    <mergeCell ref="F34:F36"/>
    <mergeCell ref="G34:G36"/>
    <mergeCell ref="H34:H36"/>
    <mergeCell ref="L34:L36"/>
    <mergeCell ref="G11:G12"/>
    <mergeCell ref="H11:H12"/>
    <mergeCell ref="I11:I12"/>
    <mergeCell ref="J11:O11"/>
    <mergeCell ref="P11:U11"/>
  </mergeCells>
  <pageMargins left="0.35433070866141736" right="0.35433070866141736" top="0.59055118110236227" bottom="0.59055118110236227" header="0" footer="0"/>
  <pageSetup paperSize="9" scale="55" fitToHeight="46" orientation="landscape" r:id="rId1"/>
  <headerFooter alignWithMargins="0"/>
  <rowBreaks count="1" manualBreakCount="1">
    <brk id="151" max="22" man="1"/>
  </rowBreaks>
  <colBreaks count="1" manualBreakCount="1">
    <brk id="21" max="15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50"/>
  <sheetViews>
    <sheetView showGridLines="0" workbookViewId="0">
      <selection activeCell="K27" sqref="K27"/>
    </sheetView>
  </sheetViews>
  <sheetFormatPr defaultRowHeight="12.75" x14ac:dyDescent="0.2"/>
  <cols>
    <col min="1" max="1" width="7.85546875" style="9" customWidth="1"/>
    <col min="2" max="2" width="51.7109375" style="9" customWidth="1"/>
    <col min="3" max="16384" width="9.140625" style="9"/>
  </cols>
  <sheetData>
    <row r="1" spans="1:17" ht="15" customHeight="1" x14ac:dyDescent="0.25">
      <c r="F1" s="85"/>
      <c r="G1" s="85"/>
      <c r="H1" s="100" t="s">
        <v>462</v>
      </c>
      <c r="I1" s="85"/>
    </row>
    <row r="2" spans="1:17" ht="15" customHeight="1" x14ac:dyDescent="0.25">
      <c r="H2" s="100" t="s">
        <v>454</v>
      </c>
    </row>
    <row r="3" spans="1:17" ht="15.75" x14ac:dyDescent="0.25">
      <c r="D3" s="2"/>
      <c r="E3" s="2"/>
      <c r="F3" s="3"/>
      <c r="G3" s="3"/>
      <c r="H3" s="4" t="s">
        <v>455</v>
      </c>
    </row>
    <row r="4" spans="1:17" ht="19.5" customHeight="1" x14ac:dyDescent="0.25">
      <c r="D4" s="1"/>
      <c r="E4" s="1"/>
      <c r="F4" s="1"/>
      <c r="G4" s="1"/>
      <c r="H4" s="100" t="s">
        <v>473</v>
      </c>
    </row>
    <row r="5" spans="1:17" ht="15.75" x14ac:dyDescent="0.25">
      <c r="D5" s="1"/>
      <c r="E5" s="1"/>
      <c r="F5" s="1"/>
      <c r="G5" s="1"/>
      <c r="H5" s="1"/>
    </row>
    <row r="6" spans="1:17" ht="15.75" x14ac:dyDescent="0.25">
      <c r="D6" s="1"/>
      <c r="E6" s="1"/>
      <c r="F6" s="1"/>
      <c r="G6" s="1"/>
      <c r="H6" s="1"/>
    </row>
    <row r="8" spans="1:17" ht="36" customHeight="1" x14ac:dyDescent="0.2">
      <c r="A8" s="142" t="s">
        <v>407</v>
      </c>
      <c r="B8" s="142"/>
      <c r="C8" s="142"/>
      <c r="D8" s="142"/>
      <c r="E8" s="142"/>
      <c r="F8" s="142"/>
      <c r="G8" s="142"/>
      <c r="H8" s="142"/>
    </row>
    <row r="12" spans="1:17" ht="47.25" customHeight="1" x14ac:dyDescent="0.2">
      <c r="A12" s="78" t="s">
        <v>0</v>
      </c>
      <c r="B12" s="78" t="s">
        <v>408</v>
      </c>
      <c r="C12" s="78" t="s">
        <v>292</v>
      </c>
      <c r="D12" s="78" t="s">
        <v>409</v>
      </c>
      <c r="E12" s="78" t="s">
        <v>410</v>
      </c>
      <c r="F12" s="78" t="s">
        <v>411</v>
      </c>
      <c r="G12" s="78" t="s">
        <v>412</v>
      </c>
      <c r="H12" s="79" t="s">
        <v>32</v>
      </c>
    </row>
    <row r="13" spans="1:17" s="104" customFormat="1" x14ac:dyDescent="0.2">
      <c r="A13" s="90" t="s">
        <v>12</v>
      </c>
      <c r="B13" s="91" t="s">
        <v>458</v>
      </c>
      <c r="C13" s="103">
        <f>C14+C21+C25</f>
        <v>253.60798360000001</v>
      </c>
      <c r="D13" s="103">
        <f>D15+D22+D25</f>
        <v>213.28149999999999</v>
      </c>
      <c r="E13" s="103">
        <f t="shared" ref="E13:G13" si="0">E15+E22+E25</f>
        <v>206.7124</v>
      </c>
      <c r="F13" s="103">
        <f t="shared" si="0"/>
        <v>136.04220000000001</v>
      </c>
      <c r="G13" s="103">
        <f t="shared" si="0"/>
        <v>156.85740000000001</v>
      </c>
      <c r="H13" s="48">
        <f t="shared" ref="H13:H20" si="1">C13+D13+E13+G13+F13</f>
        <v>966.50148360000003</v>
      </c>
      <c r="K13" s="105"/>
      <c r="L13" s="105"/>
      <c r="M13" s="105"/>
      <c r="N13" s="105"/>
      <c r="O13" s="105"/>
      <c r="P13" s="105"/>
      <c r="Q13" s="105"/>
    </row>
    <row r="14" spans="1:17" x14ac:dyDescent="0.2">
      <c r="A14" s="86" t="s">
        <v>14</v>
      </c>
      <c r="B14" s="87" t="s">
        <v>413</v>
      </c>
      <c r="C14" s="47">
        <f>C15+C16+C17+C18+C19+C20</f>
        <v>159.38702000000001</v>
      </c>
      <c r="D14" s="47">
        <f>D15+D16+D17+D18+D19+D20</f>
        <v>122.08403389830509</v>
      </c>
      <c r="E14" s="47">
        <f>E15+E16+E17+E18+E19+E20</f>
        <v>112.98</v>
      </c>
      <c r="F14" s="47">
        <f>F15+F16+F17+F18+F19+F20</f>
        <v>49.34</v>
      </c>
      <c r="G14" s="47">
        <f>G15+G16+G17+G18+G19+G20</f>
        <v>63.003999999999998</v>
      </c>
      <c r="H14" s="47">
        <f t="shared" si="1"/>
        <v>506.79505389830513</v>
      </c>
    </row>
    <row r="15" spans="1:17" x14ac:dyDescent="0.2">
      <c r="A15" s="86" t="s">
        <v>40</v>
      </c>
      <c r="B15" s="87" t="s">
        <v>459</v>
      </c>
      <c r="C15" s="47">
        <v>159.38702000000001</v>
      </c>
      <c r="D15" s="47">
        <v>122.08403389830509</v>
      </c>
      <c r="E15" s="47">
        <v>112.98</v>
      </c>
      <c r="F15" s="47">
        <v>49.34</v>
      </c>
      <c r="G15" s="47">
        <v>63.003999999999998</v>
      </c>
      <c r="H15" s="47">
        <f t="shared" si="1"/>
        <v>506.79505389830513</v>
      </c>
    </row>
    <row r="16" spans="1:17" x14ac:dyDescent="0.2">
      <c r="A16" s="86" t="s">
        <v>41</v>
      </c>
      <c r="B16" s="87" t="s">
        <v>414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f t="shared" si="1"/>
        <v>0</v>
      </c>
    </row>
    <row r="17" spans="1:8" ht="12.75" customHeight="1" x14ac:dyDescent="0.2">
      <c r="A17" s="86" t="s">
        <v>42</v>
      </c>
      <c r="B17" s="89" t="s">
        <v>415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f t="shared" si="1"/>
        <v>0</v>
      </c>
    </row>
    <row r="18" spans="1:8" x14ac:dyDescent="0.2">
      <c r="A18" s="86" t="s">
        <v>416</v>
      </c>
      <c r="B18" s="87" t="s">
        <v>417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f t="shared" si="1"/>
        <v>0</v>
      </c>
    </row>
    <row r="19" spans="1:8" x14ac:dyDescent="0.2">
      <c r="A19" s="86" t="s">
        <v>418</v>
      </c>
      <c r="B19" s="87" t="s">
        <v>419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f t="shared" si="1"/>
        <v>0</v>
      </c>
    </row>
    <row r="20" spans="1:8" x14ac:dyDescent="0.2">
      <c r="A20" s="86" t="s">
        <v>43</v>
      </c>
      <c r="B20" s="87" t="s">
        <v>420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f t="shared" si="1"/>
        <v>0</v>
      </c>
    </row>
    <row r="21" spans="1:8" x14ac:dyDescent="0.2">
      <c r="A21" s="86" t="s">
        <v>17</v>
      </c>
      <c r="B21" s="87" t="s">
        <v>461</v>
      </c>
      <c r="C21" s="47">
        <f>C22+C23</f>
        <v>55.534999999999997</v>
      </c>
      <c r="D21" s="47">
        <f>D22+D23</f>
        <v>58.662999999999997</v>
      </c>
      <c r="E21" s="47">
        <f>E22+E23</f>
        <v>62.2</v>
      </c>
      <c r="F21" s="47">
        <f>F22+F23</f>
        <v>65.95</v>
      </c>
      <c r="G21" s="47">
        <f>G22+G23</f>
        <v>69.926000000000002</v>
      </c>
      <c r="H21" s="47">
        <f>C21+D21+E21+G21+F21</f>
        <v>312.274</v>
      </c>
    </row>
    <row r="22" spans="1:8" x14ac:dyDescent="0.2">
      <c r="A22" s="86" t="s">
        <v>421</v>
      </c>
      <c r="B22" s="87" t="s">
        <v>460</v>
      </c>
      <c r="C22" s="47">
        <v>55.534999999999997</v>
      </c>
      <c r="D22" s="47">
        <v>58.662999999999997</v>
      </c>
      <c r="E22" s="47">
        <v>62.2</v>
      </c>
      <c r="F22" s="47">
        <v>65.95</v>
      </c>
      <c r="G22" s="47">
        <v>69.926000000000002</v>
      </c>
      <c r="H22" s="47">
        <f t="shared" ref="H22" si="2">C22+D22+E22+G22+F22</f>
        <v>312.274</v>
      </c>
    </row>
    <row r="23" spans="1:8" x14ac:dyDescent="0.2">
      <c r="A23" s="86" t="s">
        <v>422</v>
      </c>
      <c r="B23" s="87" t="s">
        <v>423</v>
      </c>
      <c r="C23" s="47"/>
      <c r="D23" s="47"/>
      <c r="E23" s="47"/>
      <c r="F23" s="47"/>
      <c r="G23" s="47"/>
      <c r="H23" s="47"/>
    </row>
    <row r="24" spans="1:8" x14ac:dyDescent="0.2">
      <c r="A24" s="86" t="s">
        <v>424</v>
      </c>
      <c r="B24" s="87" t="s">
        <v>425</v>
      </c>
      <c r="C24" s="47"/>
      <c r="D24" s="47"/>
      <c r="E24" s="47"/>
      <c r="F24" s="47"/>
      <c r="G24" s="47"/>
      <c r="H24" s="47"/>
    </row>
    <row r="25" spans="1:8" x14ac:dyDescent="0.2">
      <c r="A25" s="86" t="s">
        <v>18</v>
      </c>
      <c r="B25" s="87" t="s">
        <v>426</v>
      </c>
      <c r="C25" s="47">
        <f>(C15+C22)*0.18</f>
        <v>38.685963600000001</v>
      </c>
      <c r="D25" s="47">
        <f>(D15+D22)*0.18</f>
        <v>32.534466101694917</v>
      </c>
      <c r="E25" s="47">
        <f>(E15+E22)*0.18</f>
        <v>31.532399999999999</v>
      </c>
      <c r="F25" s="47">
        <f>(F15+F22)*0.18</f>
        <v>20.752200000000002</v>
      </c>
      <c r="G25" s="47">
        <f>(G15+G22)*0.18</f>
        <v>23.927399999999999</v>
      </c>
      <c r="H25" s="47">
        <f>C25+D25+E25+G25+F25</f>
        <v>147.4324297016949</v>
      </c>
    </row>
    <row r="26" spans="1:8" x14ac:dyDescent="0.2">
      <c r="A26" s="86" t="s">
        <v>20</v>
      </c>
      <c r="B26" s="87" t="s">
        <v>427</v>
      </c>
      <c r="C26" s="47"/>
      <c r="D26" s="47"/>
      <c r="E26" s="47"/>
      <c r="F26" s="47"/>
      <c r="G26" s="47"/>
      <c r="H26" s="47"/>
    </row>
    <row r="27" spans="1:8" x14ac:dyDescent="0.2">
      <c r="A27" s="86" t="s">
        <v>428</v>
      </c>
      <c r="B27" s="87" t="s">
        <v>429</v>
      </c>
      <c r="C27" s="47"/>
      <c r="D27" s="47"/>
      <c r="E27" s="47"/>
      <c r="F27" s="47"/>
      <c r="G27" s="47"/>
      <c r="H27" s="47"/>
    </row>
    <row r="28" spans="1:8" x14ac:dyDescent="0.2">
      <c r="A28" s="86" t="s">
        <v>430</v>
      </c>
      <c r="B28" s="87" t="s">
        <v>431</v>
      </c>
      <c r="C28" s="47"/>
      <c r="D28" s="47"/>
      <c r="E28" s="47"/>
      <c r="F28" s="47"/>
      <c r="G28" s="47"/>
      <c r="H28" s="47"/>
    </row>
    <row r="29" spans="1:8" x14ac:dyDescent="0.2">
      <c r="A29" s="86" t="s">
        <v>16</v>
      </c>
      <c r="B29" s="87" t="s">
        <v>432</v>
      </c>
      <c r="C29" s="47"/>
      <c r="D29" s="47"/>
      <c r="E29" s="47"/>
      <c r="F29" s="47"/>
      <c r="G29" s="47"/>
      <c r="H29" s="47"/>
    </row>
    <row r="30" spans="1:8" x14ac:dyDescent="0.2">
      <c r="A30" s="86" t="s">
        <v>22</v>
      </c>
      <c r="B30" s="87" t="s">
        <v>433</v>
      </c>
      <c r="C30" s="47"/>
      <c r="D30" s="47"/>
      <c r="E30" s="47"/>
      <c r="F30" s="47"/>
      <c r="G30" s="47"/>
      <c r="H30" s="47"/>
    </row>
    <row r="31" spans="1:8" x14ac:dyDescent="0.2">
      <c r="A31" s="86" t="s">
        <v>23</v>
      </c>
      <c r="B31" s="87" t="s">
        <v>434</v>
      </c>
      <c r="C31" s="47"/>
      <c r="D31" s="47"/>
      <c r="E31" s="47"/>
      <c r="F31" s="47"/>
      <c r="G31" s="47"/>
      <c r="H31" s="47"/>
    </row>
    <row r="32" spans="1:8" x14ac:dyDescent="0.2">
      <c r="A32" s="86" t="s">
        <v>44</v>
      </c>
      <c r="B32" s="87" t="s">
        <v>435</v>
      </c>
      <c r="C32" s="47"/>
      <c r="D32" s="47"/>
      <c r="E32" s="47"/>
      <c r="F32" s="47"/>
      <c r="G32" s="47"/>
      <c r="H32" s="47"/>
    </row>
    <row r="33" spans="1:8" x14ac:dyDescent="0.2">
      <c r="A33" s="86" t="s">
        <v>436</v>
      </c>
      <c r="B33" s="87" t="s">
        <v>437</v>
      </c>
      <c r="C33" s="47"/>
      <c r="D33" s="47"/>
      <c r="E33" s="47"/>
      <c r="F33" s="47"/>
      <c r="G33" s="47"/>
      <c r="H33" s="47"/>
    </row>
    <row r="34" spans="1:8" x14ac:dyDescent="0.2">
      <c r="A34" s="86" t="s">
        <v>438</v>
      </c>
      <c r="B34" s="87" t="s">
        <v>439</v>
      </c>
      <c r="C34" s="47"/>
      <c r="D34" s="47"/>
      <c r="E34" s="47"/>
      <c r="F34" s="47"/>
      <c r="G34" s="47"/>
      <c r="H34" s="47"/>
    </row>
    <row r="35" spans="1:8" x14ac:dyDescent="0.2">
      <c r="A35" s="86" t="s">
        <v>440</v>
      </c>
      <c r="B35" s="87" t="s">
        <v>441</v>
      </c>
      <c r="C35" s="47"/>
      <c r="D35" s="47"/>
      <c r="E35" s="47"/>
      <c r="F35" s="47"/>
      <c r="G35" s="47"/>
      <c r="H35" s="47"/>
    </row>
    <row r="36" spans="1:8" x14ac:dyDescent="0.2">
      <c r="A36" s="86" t="s">
        <v>442</v>
      </c>
      <c r="B36" s="87" t="s">
        <v>443</v>
      </c>
      <c r="C36" s="47"/>
      <c r="D36" s="47"/>
      <c r="E36" s="47"/>
      <c r="F36" s="47"/>
      <c r="G36" s="47"/>
      <c r="H36" s="47"/>
    </row>
    <row r="37" spans="1:8" x14ac:dyDescent="0.2">
      <c r="A37" s="90"/>
      <c r="B37" s="91" t="s">
        <v>444</v>
      </c>
      <c r="C37" s="48">
        <f>C14+C21+C25</f>
        <v>253.60798360000001</v>
      </c>
      <c r="D37" s="48">
        <f>D14+D21+D25</f>
        <v>213.28149999999999</v>
      </c>
      <c r="E37" s="48">
        <f>E14+E21+E25</f>
        <v>206.7124</v>
      </c>
      <c r="F37" s="48">
        <f>F14+F21+F25</f>
        <v>136.04220000000001</v>
      </c>
      <c r="G37" s="48">
        <f>G14+G21+G25</f>
        <v>156.85740000000001</v>
      </c>
      <c r="H37" s="48">
        <f>C37+D37+E37+G37+F37</f>
        <v>966.50148360000003</v>
      </c>
    </row>
    <row r="38" spans="1:8" hidden="1" x14ac:dyDescent="0.2">
      <c r="A38" s="86"/>
      <c r="B38" s="87" t="s">
        <v>445</v>
      </c>
      <c r="C38" s="88"/>
      <c r="D38" s="88"/>
      <c r="E38" s="88"/>
      <c r="F38" s="88"/>
      <c r="G38" s="88"/>
      <c r="H38" s="88"/>
    </row>
    <row r="39" spans="1:8" hidden="1" x14ac:dyDescent="0.2">
      <c r="A39" s="86"/>
      <c r="B39" s="92" t="s">
        <v>446</v>
      </c>
      <c r="C39" s="5"/>
      <c r="D39" s="5"/>
      <c r="E39" s="5"/>
      <c r="F39" s="5"/>
      <c r="G39" s="5"/>
      <c r="H39" s="5"/>
    </row>
    <row r="40" spans="1:8" hidden="1" x14ac:dyDescent="0.2">
      <c r="A40" s="86"/>
      <c r="B40" s="92" t="s">
        <v>447</v>
      </c>
      <c r="C40" s="5"/>
      <c r="D40" s="5"/>
      <c r="E40" s="5"/>
      <c r="F40" s="5"/>
      <c r="G40" s="5"/>
      <c r="H40" s="5"/>
    </row>
    <row r="42" spans="1:8" hidden="1" x14ac:dyDescent="0.2">
      <c r="A42" s="93" t="s">
        <v>26</v>
      </c>
      <c r="B42" s="9" t="s">
        <v>448</v>
      </c>
    </row>
    <row r="43" spans="1:8" hidden="1" x14ac:dyDescent="0.2">
      <c r="A43" s="93" t="s">
        <v>27</v>
      </c>
      <c r="B43" s="9" t="s">
        <v>449</v>
      </c>
    </row>
    <row r="46" spans="1:8" ht="15.75" x14ac:dyDescent="0.25">
      <c r="A46" s="28"/>
      <c r="B46" s="28"/>
      <c r="C46" s="28"/>
      <c r="D46" s="28"/>
      <c r="E46" s="27"/>
      <c r="F46" s="27"/>
      <c r="G46" s="94"/>
      <c r="H46" s="94"/>
    </row>
    <row r="50" spans="3:8" x14ac:dyDescent="0.2">
      <c r="C50" s="95"/>
      <c r="D50" s="95"/>
      <c r="E50" s="95"/>
      <c r="F50" s="95"/>
      <c r="G50" s="95"/>
      <c r="H50" s="95"/>
    </row>
  </sheetData>
  <mergeCells count="1">
    <mergeCell ref="A8:H8"/>
  </mergeCells>
  <pageMargins left="0.74803149606299213" right="0.74803149606299213" top="0.23622047244094491" bottom="0.15748031496062992" header="0.19685039370078741" footer="0.15748031496062992"/>
  <pageSetup paperSize="9" scale="7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O156"/>
  <sheetViews>
    <sheetView showGridLines="0" view="pageBreakPreview" zoomScale="77" zoomScaleNormal="50" zoomScaleSheetLayoutView="77" workbookViewId="0">
      <pane xSplit="2" ySplit="15" topLeftCell="C79" activePane="bottomRight" state="frozen"/>
      <selection pane="topRight" activeCell="C1" sqref="C1"/>
      <selection pane="bottomLeft" activeCell="A18" sqref="A18"/>
      <selection pane="bottomRight" activeCell="AD7" sqref="AD7"/>
    </sheetView>
  </sheetViews>
  <sheetFormatPr defaultRowHeight="12.75" x14ac:dyDescent="0.2"/>
  <cols>
    <col min="1" max="1" width="8.140625" style="9" customWidth="1"/>
    <col min="2" max="2" width="39" style="9" customWidth="1"/>
    <col min="3" max="8" width="8.140625" style="9" customWidth="1"/>
    <col min="9" max="14" width="9.140625" style="9"/>
    <col min="15" max="15" width="12.28515625" style="9" customWidth="1"/>
    <col min="16" max="17" width="9.140625" style="9"/>
    <col min="18" max="18" width="10" style="40" customWidth="1"/>
    <col min="19" max="19" width="9.140625" style="40"/>
    <col min="20" max="20" width="10.5703125" style="9" customWidth="1"/>
    <col min="21" max="22" width="9.140625" style="9"/>
    <col min="23" max="23" width="10" style="9" customWidth="1"/>
    <col min="24" max="24" width="9.140625" style="9"/>
    <col min="25" max="25" width="10.85546875" style="9" customWidth="1"/>
    <col min="26" max="29" width="9.140625" style="9" customWidth="1"/>
    <col min="30" max="30" width="9" style="9" customWidth="1"/>
    <col min="31" max="34" width="9.140625" style="9" customWidth="1"/>
    <col min="35" max="35" width="9.140625" style="9" hidden="1" customWidth="1"/>
    <col min="36" max="16384" width="9.140625" style="9"/>
  </cols>
  <sheetData>
    <row r="1" spans="1:171" ht="15" customHeight="1" x14ac:dyDescent="0.2">
      <c r="AE1" s="6"/>
      <c r="AF1" s="106"/>
      <c r="AG1" s="106"/>
      <c r="AH1" s="107" t="s">
        <v>463</v>
      </c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171" ht="15.75" x14ac:dyDescent="0.2">
      <c r="AF2" s="106"/>
      <c r="AG2" s="106"/>
      <c r="AH2" s="107" t="s">
        <v>454</v>
      </c>
    </row>
    <row r="3" spans="1:171" ht="15.75" x14ac:dyDescent="0.2">
      <c r="AF3" s="77"/>
      <c r="AG3" s="77"/>
      <c r="AH3" s="107" t="s">
        <v>455</v>
      </c>
    </row>
    <row r="4" spans="1:171" ht="22.5" customHeight="1" x14ac:dyDescent="0.25">
      <c r="AD4" s="2"/>
      <c r="AE4" s="2"/>
      <c r="AF4" s="3"/>
      <c r="AG4" s="3"/>
      <c r="AH4" s="4" t="s">
        <v>474</v>
      </c>
    </row>
    <row r="5" spans="1:171" ht="15.75" x14ac:dyDescent="0.25">
      <c r="AE5" s="1"/>
      <c r="AF5" s="1"/>
      <c r="AG5" s="1"/>
      <c r="AH5" s="1"/>
      <c r="AI5" s="1"/>
      <c r="AJ5" s="1"/>
    </row>
    <row r="6" spans="1:171" x14ac:dyDescent="0.2">
      <c r="AF6" s="77"/>
      <c r="AG6" s="77"/>
      <c r="AH6" s="77"/>
      <c r="AI6" s="77"/>
    </row>
    <row r="8" spans="1:171" ht="15.75" x14ac:dyDescent="0.25">
      <c r="A8" s="143" t="s">
        <v>39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</row>
    <row r="10" spans="1:171" ht="13.5" thickBot="1" x14ac:dyDescent="0.25"/>
    <row r="11" spans="1:171" ht="15" customHeight="1" thickBot="1" x14ac:dyDescent="0.25">
      <c r="A11" s="161" t="s">
        <v>28</v>
      </c>
      <c r="B11" s="163" t="s">
        <v>29</v>
      </c>
      <c r="C11" s="161" t="s">
        <v>9</v>
      </c>
      <c r="D11" s="145"/>
      <c r="E11" s="145"/>
      <c r="F11" s="145"/>
      <c r="G11" s="145"/>
      <c r="H11" s="165"/>
      <c r="I11" s="161" t="s">
        <v>30</v>
      </c>
      <c r="J11" s="145"/>
      <c r="K11" s="145"/>
      <c r="L11" s="145"/>
      <c r="M11" s="145"/>
      <c r="N11" s="165"/>
      <c r="O11" s="153" t="s">
        <v>464</v>
      </c>
      <c r="P11" s="155" t="s">
        <v>31</v>
      </c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7"/>
    </row>
    <row r="12" spans="1:171" ht="15.75" customHeight="1" x14ac:dyDescent="0.2">
      <c r="A12" s="162"/>
      <c r="B12" s="164"/>
      <c r="C12" s="162"/>
      <c r="D12" s="146"/>
      <c r="E12" s="146"/>
      <c r="F12" s="146"/>
      <c r="G12" s="146"/>
      <c r="H12" s="166"/>
      <c r="I12" s="162"/>
      <c r="J12" s="146"/>
      <c r="K12" s="146"/>
      <c r="L12" s="146"/>
      <c r="M12" s="146"/>
      <c r="N12" s="166"/>
      <c r="O12" s="154"/>
      <c r="P12" s="158" t="s">
        <v>292</v>
      </c>
      <c r="Q12" s="159"/>
      <c r="R12" s="159"/>
      <c r="S12" s="159"/>
      <c r="T12" s="159"/>
      <c r="U12" s="145" t="s">
        <v>293</v>
      </c>
      <c r="V12" s="145" t="s">
        <v>294</v>
      </c>
      <c r="W12" s="145" t="s">
        <v>295</v>
      </c>
      <c r="X12" s="145" t="s">
        <v>296</v>
      </c>
      <c r="Y12" s="160" t="s">
        <v>32</v>
      </c>
      <c r="Z12" s="158" t="s">
        <v>292</v>
      </c>
      <c r="AA12" s="159"/>
      <c r="AB12" s="159"/>
      <c r="AC12" s="159"/>
      <c r="AD12" s="159"/>
      <c r="AE12" s="145" t="s">
        <v>293</v>
      </c>
      <c r="AF12" s="145" t="s">
        <v>294</v>
      </c>
      <c r="AG12" s="145" t="s">
        <v>295</v>
      </c>
      <c r="AH12" s="145" t="s">
        <v>296</v>
      </c>
      <c r="AI12" s="160" t="s">
        <v>32</v>
      </c>
    </row>
    <row r="13" spans="1:171" ht="58.5" customHeight="1" x14ac:dyDescent="0.2">
      <c r="A13" s="162"/>
      <c r="B13" s="164"/>
      <c r="C13" s="162" t="s">
        <v>33</v>
      </c>
      <c r="D13" s="146"/>
      <c r="E13" s="146"/>
      <c r="F13" s="146"/>
      <c r="G13" s="146"/>
      <c r="H13" s="166"/>
      <c r="I13" s="162" t="s">
        <v>33</v>
      </c>
      <c r="J13" s="146"/>
      <c r="K13" s="146"/>
      <c r="L13" s="146"/>
      <c r="M13" s="146"/>
      <c r="N13" s="166"/>
      <c r="O13" s="154"/>
      <c r="P13" s="113" t="s">
        <v>34</v>
      </c>
      <c r="Q13" s="101" t="s">
        <v>35</v>
      </c>
      <c r="R13" s="39" t="s">
        <v>36</v>
      </c>
      <c r="S13" s="39" t="s">
        <v>37</v>
      </c>
      <c r="T13" s="101" t="s">
        <v>10</v>
      </c>
      <c r="U13" s="146"/>
      <c r="V13" s="146"/>
      <c r="W13" s="146"/>
      <c r="X13" s="146"/>
      <c r="Y13" s="149"/>
      <c r="Z13" s="113" t="s">
        <v>34</v>
      </c>
      <c r="AA13" s="101" t="s">
        <v>35</v>
      </c>
      <c r="AB13" s="101" t="s">
        <v>36</v>
      </c>
      <c r="AC13" s="101" t="s">
        <v>37</v>
      </c>
      <c r="AD13" s="101" t="s">
        <v>10</v>
      </c>
      <c r="AE13" s="146"/>
      <c r="AF13" s="146"/>
      <c r="AG13" s="146"/>
      <c r="AH13" s="146"/>
      <c r="AI13" s="149"/>
    </row>
    <row r="14" spans="1:171" ht="13.5" thickBot="1" x14ac:dyDescent="0.25">
      <c r="A14" s="162"/>
      <c r="B14" s="164"/>
      <c r="C14" s="113">
        <v>2015</v>
      </c>
      <c r="D14" s="101">
        <v>2016</v>
      </c>
      <c r="E14" s="101">
        <v>2017</v>
      </c>
      <c r="F14" s="101">
        <v>2018</v>
      </c>
      <c r="G14" s="101">
        <v>2019</v>
      </c>
      <c r="H14" s="114" t="s">
        <v>32</v>
      </c>
      <c r="I14" s="113">
        <v>2015</v>
      </c>
      <c r="J14" s="101">
        <v>2016</v>
      </c>
      <c r="K14" s="101">
        <v>2017</v>
      </c>
      <c r="L14" s="101">
        <v>2018</v>
      </c>
      <c r="M14" s="101">
        <v>2019</v>
      </c>
      <c r="N14" s="114" t="s">
        <v>32</v>
      </c>
      <c r="O14" s="115" t="s">
        <v>38</v>
      </c>
      <c r="P14" s="147" t="s">
        <v>465</v>
      </c>
      <c r="Q14" s="148"/>
      <c r="R14" s="148"/>
      <c r="S14" s="148"/>
      <c r="T14" s="148"/>
      <c r="U14" s="148"/>
      <c r="V14" s="148"/>
      <c r="W14" s="148"/>
      <c r="X14" s="148"/>
      <c r="Y14" s="149"/>
      <c r="Z14" s="150" t="s">
        <v>38</v>
      </c>
      <c r="AA14" s="151"/>
      <c r="AB14" s="151"/>
      <c r="AC14" s="151"/>
      <c r="AD14" s="151"/>
      <c r="AE14" s="151"/>
      <c r="AF14" s="151"/>
      <c r="AG14" s="151"/>
      <c r="AH14" s="151"/>
      <c r="AI14" s="152"/>
    </row>
    <row r="15" spans="1:171" ht="13.5" thickBot="1" x14ac:dyDescent="0.25">
      <c r="A15" s="108">
        <v>1</v>
      </c>
      <c r="B15" s="112">
        <v>2</v>
      </c>
      <c r="C15" s="108">
        <v>3</v>
      </c>
      <c r="D15" s="109">
        <v>4</v>
      </c>
      <c r="E15" s="109">
        <v>5</v>
      </c>
      <c r="F15" s="109">
        <v>6</v>
      </c>
      <c r="G15" s="109">
        <v>7</v>
      </c>
      <c r="H15" s="111">
        <v>8</v>
      </c>
      <c r="I15" s="108">
        <v>9</v>
      </c>
      <c r="J15" s="109">
        <v>10</v>
      </c>
      <c r="K15" s="109">
        <v>11</v>
      </c>
      <c r="L15" s="109">
        <v>12</v>
      </c>
      <c r="M15" s="109">
        <v>13</v>
      </c>
      <c r="N15" s="111">
        <v>14</v>
      </c>
      <c r="O15" s="116">
        <v>15</v>
      </c>
      <c r="P15" s="108">
        <v>16</v>
      </c>
      <c r="Q15" s="109">
        <v>17</v>
      </c>
      <c r="R15" s="110">
        <v>18</v>
      </c>
      <c r="S15" s="110">
        <v>19</v>
      </c>
      <c r="T15" s="109">
        <v>20</v>
      </c>
      <c r="U15" s="109">
        <v>21</v>
      </c>
      <c r="V15" s="109">
        <v>22</v>
      </c>
      <c r="W15" s="109">
        <v>23</v>
      </c>
      <c r="X15" s="109">
        <v>24</v>
      </c>
      <c r="Y15" s="111">
        <v>25</v>
      </c>
      <c r="Z15" s="117">
        <v>26</v>
      </c>
      <c r="AA15" s="118">
        <v>27</v>
      </c>
      <c r="AB15" s="118">
        <v>28</v>
      </c>
      <c r="AC15" s="118">
        <v>29</v>
      </c>
      <c r="AD15" s="118">
        <v>30</v>
      </c>
      <c r="AE15" s="118">
        <v>31</v>
      </c>
      <c r="AF15" s="118">
        <v>32</v>
      </c>
      <c r="AG15" s="118">
        <v>33</v>
      </c>
      <c r="AH15" s="118">
        <v>34</v>
      </c>
      <c r="AI15" s="119">
        <v>35</v>
      </c>
    </row>
    <row r="16" spans="1:171" ht="25.5" x14ac:dyDescent="0.2">
      <c r="A16" s="38" t="s">
        <v>12</v>
      </c>
      <c r="B16" s="73" t="s">
        <v>13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41"/>
      <c r="P16" s="41"/>
      <c r="Q16" s="41"/>
      <c r="R16" s="42"/>
      <c r="S16" s="42"/>
      <c r="T16" s="19"/>
      <c r="U16" s="19"/>
      <c r="V16" s="19"/>
      <c r="W16" s="19"/>
      <c r="X16" s="19"/>
      <c r="Y16" s="19"/>
      <c r="Z16" s="47"/>
      <c r="AA16" s="47"/>
      <c r="AB16" s="47"/>
      <c r="AC16" s="47"/>
      <c r="AD16" s="51">
        <f>AD17</f>
        <v>79.112999999999985</v>
      </c>
      <c r="AE16" s="51"/>
      <c r="AF16" s="51"/>
      <c r="AG16" s="51"/>
      <c r="AH16" s="51"/>
      <c r="AI16" s="51">
        <f t="shared" ref="AI16" si="0">AI17</f>
        <v>79.112999999999985</v>
      </c>
    </row>
    <row r="17" spans="1:35" ht="25.5" x14ac:dyDescent="0.2">
      <c r="A17" s="38" t="s">
        <v>14</v>
      </c>
      <c r="B17" s="73" t="s">
        <v>15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81"/>
      <c r="P17" s="81"/>
      <c r="Q17" s="81"/>
      <c r="R17" s="82"/>
      <c r="S17" s="82"/>
      <c r="T17" s="19"/>
      <c r="U17" s="19"/>
      <c r="V17" s="19"/>
      <c r="W17" s="19"/>
      <c r="X17" s="19"/>
      <c r="Y17" s="19"/>
      <c r="Z17" s="47"/>
      <c r="AA17" s="47"/>
      <c r="AB17" s="47"/>
      <c r="AC17" s="47"/>
      <c r="AD17" s="51">
        <f>SUM(AD20:AD113)</f>
        <v>79.112999999999985</v>
      </c>
      <c r="AE17" s="51"/>
      <c r="AF17" s="51"/>
      <c r="AG17" s="51"/>
      <c r="AH17" s="51"/>
      <c r="AI17" s="51">
        <f t="shared" ref="AI17" si="1">SUM(AI20:AI113)</f>
        <v>79.112999999999985</v>
      </c>
    </row>
    <row r="18" spans="1:35" x14ac:dyDescent="0.2">
      <c r="A18" s="38" t="s">
        <v>83</v>
      </c>
      <c r="B18" s="73" t="s">
        <v>65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81"/>
      <c r="P18" s="81"/>
      <c r="Q18" s="81"/>
      <c r="R18" s="82"/>
      <c r="S18" s="82"/>
      <c r="T18" s="19"/>
      <c r="U18" s="19"/>
      <c r="V18" s="19"/>
      <c r="W18" s="19"/>
      <c r="X18" s="19"/>
      <c r="Y18" s="19"/>
      <c r="Z18" s="47"/>
      <c r="AA18" s="47"/>
      <c r="AB18" s="47"/>
      <c r="AC18" s="47"/>
      <c r="AD18" s="47"/>
      <c r="AE18" s="47"/>
      <c r="AF18" s="47"/>
      <c r="AG18" s="47"/>
      <c r="AH18" s="47"/>
      <c r="AI18" s="47"/>
    </row>
    <row r="19" spans="1:35" x14ac:dyDescent="0.2">
      <c r="A19" s="38"/>
      <c r="B19" s="16" t="s">
        <v>85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81"/>
      <c r="P19" s="81"/>
      <c r="Q19" s="81"/>
      <c r="R19" s="82"/>
      <c r="S19" s="82"/>
      <c r="T19" s="19"/>
      <c r="U19" s="19"/>
      <c r="V19" s="19"/>
      <c r="W19" s="19"/>
      <c r="X19" s="19"/>
      <c r="Y19" s="19"/>
      <c r="Z19" s="47"/>
      <c r="AA19" s="47"/>
      <c r="AB19" s="47"/>
      <c r="AC19" s="47"/>
      <c r="AD19" s="47"/>
      <c r="AE19" s="47"/>
      <c r="AF19" s="47"/>
      <c r="AG19" s="47"/>
      <c r="AH19" s="47"/>
      <c r="AI19" s="47"/>
    </row>
    <row r="20" spans="1:35" s="40" customFormat="1" ht="25.5" x14ac:dyDescent="0.2">
      <c r="A20" s="75" t="s">
        <v>147</v>
      </c>
      <c r="B20" s="11" t="s">
        <v>466</v>
      </c>
      <c r="C20" s="75"/>
      <c r="D20" s="75"/>
      <c r="E20" s="75"/>
      <c r="F20" s="75"/>
      <c r="G20" s="75"/>
      <c r="H20" s="73"/>
      <c r="I20" s="75"/>
      <c r="J20" s="75"/>
      <c r="K20" s="75"/>
      <c r="L20" s="75" t="s">
        <v>285</v>
      </c>
      <c r="M20" s="75"/>
      <c r="N20" s="73" t="s">
        <v>285</v>
      </c>
      <c r="O20" s="82"/>
      <c r="P20" s="82"/>
      <c r="Q20" s="82"/>
      <c r="R20" s="82"/>
      <c r="S20" s="82"/>
      <c r="T20" s="73"/>
      <c r="U20" s="75"/>
      <c r="V20" s="75"/>
      <c r="W20" s="75" t="s">
        <v>285</v>
      </c>
      <c r="X20" s="75"/>
      <c r="Y20" s="73" t="s">
        <v>285</v>
      </c>
      <c r="Z20" s="49"/>
      <c r="AA20" s="49"/>
      <c r="AB20" s="49">
        <v>6.6260000000000003</v>
      </c>
      <c r="AC20" s="49"/>
      <c r="AD20" s="50">
        <f>SUM(Z20:AC20)</f>
        <v>6.6260000000000003</v>
      </c>
      <c r="AE20" s="49"/>
      <c r="AF20" s="49"/>
      <c r="AG20" s="49"/>
      <c r="AH20" s="49"/>
      <c r="AI20" s="50">
        <f>SUM(AD20:AH20)</f>
        <v>6.6260000000000003</v>
      </c>
    </row>
    <row r="21" spans="1:35" s="40" customFormat="1" ht="25.5" x14ac:dyDescent="0.2">
      <c r="A21" s="75" t="s">
        <v>148</v>
      </c>
      <c r="B21" s="11" t="s">
        <v>467</v>
      </c>
      <c r="C21" s="19"/>
      <c r="D21" s="19"/>
      <c r="E21" s="19"/>
      <c r="F21" s="75"/>
      <c r="G21" s="19"/>
      <c r="H21" s="73"/>
      <c r="I21" s="19"/>
      <c r="J21" s="19"/>
      <c r="K21" s="19"/>
      <c r="L21" s="75" t="s">
        <v>282</v>
      </c>
      <c r="M21" s="19"/>
      <c r="N21" s="73" t="s">
        <v>282</v>
      </c>
      <c r="O21" s="82"/>
      <c r="P21" s="82"/>
      <c r="Q21" s="82"/>
      <c r="R21" s="82"/>
      <c r="S21" s="82"/>
      <c r="T21" s="19"/>
      <c r="U21" s="19"/>
      <c r="V21" s="19"/>
      <c r="W21" s="75" t="s">
        <v>282</v>
      </c>
      <c r="X21" s="19"/>
      <c r="Y21" s="73" t="s">
        <v>282</v>
      </c>
      <c r="Z21" s="49"/>
      <c r="AA21" s="49"/>
      <c r="AB21" s="49"/>
      <c r="AC21" s="49"/>
      <c r="AD21" s="50">
        <f t="shared" ref="AD21:AD22" si="2">SUM(Z21:AC21)</f>
        <v>0</v>
      </c>
      <c r="AE21" s="49"/>
      <c r="AF21" s="49"/>
      <c r="AG21" s="49"/>
      <c r="AH21" s="49"/>
      <c r="AI21" s="50">
        <f t="shared" ref="AI21:AI22" si="3">SUM(AD21:AH21)</f>
        <v>0</v>
      </c>
    </row>
    <row r="22" spans="1:35" s="40" customFormat="1" ht="25.5" x14ac:dyDescent="0.2">
      <c r="A22" s="75" t="s">
        <v>149</v>
      </c>
      <c r="B22" s="11" t="s">
        <v>468</v>
      </c>
      <c r="C22" s="19"/>
      <c r="D22" s="19"/>
      <c r="E22" s="19"/>
      <c r="F22" s="19"/>
      <c r="G22" s="75"/>
      <c r="H22" s="73"/>
      <c r="I22" s="19"/>
      <c r="J22" s="19"/>
      <c r="K22" s="19"/>
      <c r="L22" s="19"/>
      <c r="M22" s="75" t="s">
        <v>124</v>
      </c>
      <c r="N22" s="73" t="s">
        <v>124</v>
      </c>
      <c r="O22" s="82"/>
      <c r="P22" s="82"/>
      <c r="Q22" s="82"/>
      <c r="R22" s="82"/>
      <c r="S22" s="82"/>
      <c r="T22" s="19"/>
      <c r="U22" s="19"/>
      <c r="V22" s="19"/>
      <c r="W22" s="19"/>
      <c r="X22" s="75" t="s">
        <v>124</v>
      </c>
      <c r="Y22" s="73" t="s">
        <v>124</v>
      </c>
      <c r="Z22" s="49"/>
      <c r="AA22" s="49"/>
      <c r="AB22" s="49"/>
      <c r="AC22" s="49"/>
      <c r="AD22" s="50">
        <f t="shared" si="2"/>
        <v>0</v>
      </c>
      <c r="AE22" s="49"/>
      <c r="AF22" s="49"/>
      <c r="AG22" s="49"/>
      <c r="AH22" s="49"/>
      <c r="AI22" s="50">
        <f t="shared" si="3"/>
        <v>0</v>
      </c>
    </row>
    <row r="23" spans="1:35" s="40" customFormat="1" x14ac:dyDescent="0.2">
      <c r="A23" s="75"/>
      <c r="B23" s="16" t="s">
        <v>86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82"/>
      <c r="P23" s="82"/>
      <c r="Q23" s="82"/>
      <c r="R23" s="82"/>
      <c r="S23" s="82"/>
      <c r="T23" s="73"/>
      <c r="U23" s="73"/>
      <c r="V23" s="73"/>
      <c r="W23" s="73"/>
      <c r="X23" s="73"/>
      <c r="Y23" s="73"/>
      <c r="Z23" s="49"/>
      <c r="AA23" s="49"/>
      <c r="AB23" s="49"/>
      <c r="AC23" s="49"/>
      <c r="AD23" s="49"/>
      <c r="AE23" s="49"/>
      <c r="AF23" s="49"/>
      <c r="AG23" s="49"/>
      <c r="AH23" s="49"/>
      <c r="AI23" s="49"/>
    </row>
    <row r="24" spans="1:35" s="40" customFormat="1" ht="48.75" customHeight="1" x14ac:dyDescent="0.2">
      <c r="A24" s="75" t="s">
        <v>274</v>
      </c>
      <c r="B24" s="11" t="s">
        <v>213</v>
      </c>
      <c r="C24" s="75"/>
      <c r="D24" s="75"/>
      <c r="E24" s="75"/>
      <c r="F24" s="75"/>
      <c r="G24" s="75"/>
      <c r="H24" s="73"/>
      <c r="I24" s="75" t="s">
        <v>61</v>
      </c>
      <c r="J24" s="75"/>
      <c r="K24" s="75"/>
      <c r="L24" s="75"/>
      <c r="M24" s="75"/>
      <c r="N24" s="73" t="s">
        <v>61</v>
      </c>
      <c r="O24" s="82"/>
      <c r="P24" s="82"/>
      <c r="Q24" s="82"/>
      <c r="R24" s="82"/>
      <c r="S24" s="75" t="s">
        <v>61</v>
      </c>
      <c r="T24" s="73" t="s">
        <v>61</v>
      </c>
      <c r="U24" s="75"/>
      <c r="V24" s="75"/>
      <c r="W24" s="75"/>
      <c r="X24" s="75"/>
      <c r="Y24" s="73" t="s">
        <v>61</v>
      </c>
      <c r="Z24" s="49"/>
      <c r="AA24" s="49"/>
      <c r="AB24" s="49"/>
      <c r="AC24" s="49">
        <v>1.7350000000000001</v>
      </c>
      <c r="AD24" s="50">
        <f t="shared" ref="AD24:AD28" si="4">SUM(Z24:AC24)</f>
        <v>1.7350000000000001</v>
      </c>
      <c r="AE24" s="49"/>
      <c r="AF24" s="49"/>
      <c r="AG24" s="49"/>
      <c r="AH24" s="49"/>
      <c r="AI24" s="50">
        <f t="shared" ref="AI24:AI26" si="5">SUM(AD24:AH24)</f>
        <v>1.7350000000000001</v>
      </c>
    </row>
    <row r="25" spans="1:35" s="40" customFormat="1" ht="25.5" x14ac:dyDescent="0.2">
      <c r="A25" s="75" t="s">
        <v>288</v>
      </c>
      <c r="B25" s="11" t="s">
        <v>91</v>
      </c>
      <c r="C25" s="75"/>
      <c r="D25" s="75"/>
      <c r="E25" s="75"/>
      <c r="F25" s="75"/>
      <c r="G25" s="75"/>
      <c r="H25" s="73"/>
      <c r="I25" s="75"/>
      <c r="J25" s="75"/>
      <c r="K25" s="75"/>
      <c r="L25" s="75"/>
      <c r="M25" s="75"/>
      <c r="N25" s="73"/>
      <c r="O25" s="82"/>
      <c r="P25" s="82"/>
      <c r="Q25" s="82"/>
      <c r="R25" s="82"/>
      <c r="S25" s="82"/>
      <c r="T25" s="73"/>
      <c r="U25" s="75"/>
      <c r="V25" s="75" t="s">
        <v>64</v>
      </c>
      <c r="W25" s="75"/>
      <c r="X25" s="75"/>
      <c r="Y25" s="73" t="s">
        <v>64</v>
      </c>
      <c r="Z25" s="49"/>
      <c r="AA25" s="49"/>
      <c r="AB25" s="49"/>
      <c r="AC25" s="49"/>
      <c r="AD25" s="50">
        <f t="shared" si="4"/>
        <v>0</v>
      </c>
      <c r="AE25" s="49"/>
      <c r="AF25" s="49"/>
      <c r="AG25" s="49"/>
      <c r="AH25" s="49"/>
      <c r="AI25" s="50">
        <f t="shared" si="5"/>
        <v>0</v>
      </c>
    </row>
    <row r="26" spans="1:35" s="40" customFormat="1" ht="59.25" customHeight="1" x14ac:dyDescent="0.2">
      <c r="A26" s="75" t="s">
        <v>289</v>
      </c>
      <c r="B26" s="21" t="s">
        <v>138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3"/>
      <c r="O26" s="82"/>
      <c r="P26" s="82"/>
      <c r="Q26" s="82"/>
      <c r="R26" s="82"/>
      <c r="S26" s="82"/>
      <c r="T26" s="73"/>
      <c r="U26" s="75"/>
      <c r="V26" s="75"/>
      <c r="W26" s="98" t="s">
        <v>308</v>
      </c>
      <c r="X26" s="75"/>
      <c r="Y26" s="73" t="s">
        <v>308</v>
      </c>
      <c r="Z26" s="49"/>
      <c r="AA26" s="49"/>
      <c r="AB26" s="49"/>
      <c r="AC26" s="49"/>
      <c r="AD26" s="50">
        <f t="shared" si="4"/>
        <v>0</v>
      </c>
      <c r="AE26" s="49"/>
      <c r="AF26" s="49"/>
      <c r="AG26" s="49"/>
      <c r="AH26" s="49"/>
      <c r="AI26" s="50">
        <f t="shared" si="5"/>
        <v>0</v>
      </c>
    </row>
    <row r="27" spans="1:35" s="40" customFormat="1" x14ac:dyDescent="0.2">
      <c r="A27" s="75"/>
      <c r="B27" s="16" t="s">
        <v>273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82"/>
      <c r="P27" s="82"/>
      <c r="Q27" s="82"/>
      <c r="R27" s="82"/>
      <c r="S27" s="82"/>
      <c r="T27" s="73"/>
      <c r="U27" s="75"/>
      <c r="V27" s="75"/>
      <c r="W27" s="75"/>
      <c r="X27" s="75"/>
      <c r="Y27" s="75"/>
      <c r="Z27" s="49"/>
      <c r="AA27" s="49"/>
      <c r="AB27" s="49"/>
      <c r="AC27" s="49"/>
      <c r="AD27" s="50"/>
      <c r="AE27" s="49"/>
      <c r="AF27" s="49"/>
      <c r="AG27" s="49"/>
      <c r="AH27" s="49"/>
      <c r="AI27" s="49"/>
    </row>
    <row r="28" spans="1:35" s="40" customFormat="1" ht="123.75" customHeight="1" x14ac:dyDescent="0.2">
      <c r="A28" s="75" t="s">
        <v>290</v>
      </c>
      <c r="B28" s="11" t="s">
        <v>281</v>
      </c>
      <c r="C28" s="75"/>
      <c r="D28" s="75"/>
      <c r="E28" s="75"/>
      <c r="F28" s="75"/>
      <c r="G28" s="75"/>
      <c r="H28" s="73"/>
      <c r="I28" s="75"/>
      <c r="J28" s="75"/>
      <c r="K28" s="75" t="s">
        <v>282</v>
      </c>
      <c r="L28" s="75"/>
      <c r="M28" s="75"/>
      <c r="N28" s="73" t="s">
        <v>282</v>
      </c>
      <c r="O28" s="82"/>
      <c r="P28" s="82"/>
      <c r="Q28" s="82"/>
      <c r="R28" s="82"/>
      <c r="S28" s="82"/>
      <c r="T28" s="73"/>
      <c r="U28" s="75"/>
      <c r="V28" s="75" t="s">
        <v>282</v>
      </c>
      <c r="W28" s="75"/>
      <c r="X28" s="75"/>
      <c r="Y28" s="73" t="s">
        <v>282</v>
      </c>
      <c r="Z28" s="49"/>
      <c r="AA28" s="49"/>
      <c r="AB28" s="49"/>
      <c r="AC28" s="49"/>
      <c r="AD28" s="50">
        <f t="shared" si="4"/>
        <v>0</v>
      </c>
      <c r="AE28" s="49"/>
      <c r="AF28" s="49"/>
      <c r="AG28" s="49"/>
      <c r="AH28" s="49"/>
      <c r="AI28" s="50">
        <f>SUM(AD28:AH28)</f>
        <v>0</v>
      </c>
    </row>
    <row r="29" spans="1:35" s="40" customFormat="1" x14ac:dyDescent="0.2">
      <c r="A29" s="75"/>
      <c r="B29" s="16" t="s">
        <v>85</v>
      </c>
      <c r="C29" s="75"/>
      <c r="D29" s="75"/>
      <c r="E29" s="75"/>
      <c r="F29" s="75"/>
      <c r="G29" s="75"/>
      <c r="H29" s="73"/>
      <c r="I29" s="75"/>
      <c r="J29" s="75"/>
      <c r="K29" s="75"/>
      <c r="L29" s="75"/>
      <c r="M29" s="75"/>
      <c r="N29" s="73"/>
      <c r="O29" s="82"/>
      <c r="P29" s="82"/>
      <c r="Q29" s="82"/>
      <c r="R29" s="82"/>
      <c r="S29" s="82"/>
      <c r="T29" s="73"/>
      <c r="U29" s="75"/>
      <c r="V29" s="75"/>
      <c r="W29" s="75"/>
      <c r="X29" s="75"/>
      <c r="Y29" s="73"/>
      <c r="Z29" s="49"/>
      <c r="AA29" s="49"/>
      <c r="AB29" s="49"/>
      <c r="AC29" s="49"/>
      <c r="AD29" s="50"/>
      <c r="AE29" s="49"/>
      <c r="AF29" s="49"/>
      <c r="AG29" s="49"/>
      <c r="AH29" s="49"/>
      <c r="AI29" s="50"/>
    </row>
    <row r="30" spans="1:35" s="40" customFormat="1" ht="25.5" x14ac:dyDescent="0.2">
      <c r="A30" s="52" t="s">
        <v>379</v>
      </c>
      <c r="B30" s="11" t="s">
        <v>380</v>
      </c>
      <c r="C30" s="75"/>
      <c r="D30" s="75"/>
      <c r="E30" s="75"/>
      <c r="F30" s="75"/>
      <c r="G30" s="75"/>
      <c r="H30" s="73"/>
      <c r="I30" s="75"/>
      <c r="J30" s="75"/>
      <c r="K30" s="75"/>
      <c r="L30" s="75"/>
      <c r="M30" s="75"/>
      <c r="N30" s="73"/>
      <c r="O30" s="82"/>
      <c r="P30" s="82"/>
      <c r="Q30" s="82"/>
      <c r="R30" s="82"/>
      <c r="S30" s="97" t="s">
        <v>452</v>
      </c>
      <c r="T30" s="73" t="str">
        <f>S30</f>
        <v>17,5 км</v>
      </c>
      <c r="U30" s="75"/>
      <c r="V30" s="75"/>
      <c r="W30" s="75"/>
      <c r="X30" s="75"/>
      <c r="Y30" s="73" t="str">
        <f>T30</f>
        <v>17,5 км</v>
      </c>
      <c r="Z30" s="49"/>
      <c r="AA30" s="49"/>
      <c r="AB30" s="49"/>
      <c r="AC30" s="49">
        <v>22.72</v>
      </c>
      <c r="AD30" s="50">
        <f>AC30</f>
        <v>22.72</v>
      </c>
      <c r="AE30" s="49"/>
      <c r="AF30" s="49"/>
      <c r="AG30" s="49"/>
      <c r="AH30" s="49"/>
      <c r="AI30" s="50">
        <f>AD30</f>
        <v>22.72</v>
      </c>
    </row>
    <row r="31" spans="1:35" x14ac:dyDescent="0.2">
      <c r="A31" s="38" t="s">
        <v>87</v>
      </c>
      <c r="B31" s="98" t="s">
        <v>66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81"/>
      <c r="P31" s="81"/>
      <c r="Q31" s="81"/>
      <c r="R31" s="82"/>
      <c r="S31" s="82"/>
      <c r="T31" s="19"/>
      <c r="U31" s="19"/>
      <c r="V31" s="19"/>
      <c r="W31" s="19"/>
      <c r="X31" s="19"/>
      <c r="Y31" s="19"/>
      <c r="Z31" s="47"/>
      <c r="AA31" s="47"/>
      <c r="AB31" s="47"/>
      <c r="AC31" s="47"/>
      <c r="AD31" s="47"/>
      <c r="AE31" s="47"/>
      <c r="AF31" s="47"/>
      <c r="AG31" s="47"/>
      <c r="AH31" s="47"/>
      <c r="AI31" s="47"/>
    </row>
    <row r="32" spans="1:35" x14ac:dyDescent="0.2">
      <c r="A32" s="38"/>
      <c r="B32" s="16" t="s">
        <v>85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81"/>
      <c r="P32" s="81"/>
      <c r="Q32" s="81"/>
      <c r="R32" s="82"/>
      <c r="S32" s="82"/>
      <c r="T32" s="19"/>
      <c r="U32" s="19"/>
      <c r="V32" s="19"/>
      <c r="W32" s="19"/>
      <c r="X32" s="19"/>
      <c r="Y32" s="19"/>
      <c r="Z32" s="47"/>
      <c r="AA32" s="47"/>
      <c r="AB32" s="47"/>
      <c r="AC32" s="47"/>
      <c r="AD32" s="47"/>
      <c r="AE32" s="47"/>
      <c r="AF32" s="47"/>
      <c r="AG32" s="47"/>
      <c r="AH32" s="47"/>
      <c r="AI32" s="47"/>
    </row>
    <row r="33" spans="1:35" s="40" customFormat="1" ht="40.5" customHeight="1" x14ac:dyDescent="0.2">
      <c r="A33" s="71" t="s">
        <v>89</v>
      </c>
      <c r="B33" s="11" t="s">
        <v>470</v>
      </c>
      <c r="C33" s="75"/>
      <c r="D33" s="75"/>
      <c r="E33" s="75"/>
      <c r="F33" s="75"/>
      <c r="G33" s="75"/>
      <c r="H33" s="73"/>
      <c r="I33" s="37" t="s">
        <v>297</v>
      </c>
      <c r="J33" s="75"/>
      <c r="K33" s="75"/>
      <c r="L33" s="75"/>
      <c r="M33" s="75"/>
      <c r="N33" s="76" t="s">
        <v>297</v>
      </c>
      <c r="O33" s="82"/>
      <c r="P33" s="82"/>
      <c r="Q33" s="82"/>
      <c r="R33" s="75" t="s">
        <v>52</v>
      </c>
      <c r="S33" s="82"/>
      <c r="T33" s="73" t="s">
        <v>52</v>
      </c>
      <c r="U33" s="75"/>
      <c r="V33" s="75"/>
      <c r="W33" s="75"/>
      <c r="X33" s="75"/>
      <c r="Y33" s="73" t="s">
        <v>52</v>
      </c>
      <c r="Z33" s="49"/>
      <c r="AA33" s="49"/>
      <c r="AB33" s="49">
        <v>4.2450000000000001</v>
      </c>
      <c r="AC33" s="49"/>
      <c r="AD33" s="50">
        <f t="shared" ref="AD33:AD45" si="6">SUM(Z33:AC33)</f>
        <v>4.2450000000000001</v>
      </c>
      <c r="AE33" s="49"/>
      <c r="AF33" s="49"/>
      <c r="AG33" s="49"/>
      <c r="AH33" s="49"/>
      <c r="AI33" s="50">
        <f t="shared" ref="AI33:AI45" si="7">SUM(AD33:AH33)</f>
        <v>4.2450000000000001</v>
      </c>
    </row>
    <row r="34" spans="1:35" s="40" customFormat="1" ht="33" customHeight="1" x14ac:dyDescent="0.2">
      <c r="A34" s="71" t="s">
        <v>150</v>
      </c>
      <c r="B34" s="11" t="s">
        <v>248</v>
      </c>
      <c r="C34" s="75"/>
      <c r="D34" s="75"/>
      <c r="E34" s="75"/>
      <c r="F34" s="75"/>
      <c r="G34" s="75"/>
      <c r="H34" s="73"/>
      <c r="I34" s="37"/>
      <c r="J34" s="37" t="s">
        <v>47</v>
      </c>
      <c r="K34" s="75"/>
      <c r="L34" s="75"/>
      <c r="M34" s="75"/>
      <c r="N34" s="76" t="s">
        <v>47</v>
      </c>
      <c r="O34" s="82"/>
      <c r="P34" s="82"/>
      <c r="Q34" s="82"/>
      <c r="R34" s="75"/>
      <c r="S34" s="82"/>
      <c r="T34" s="73"/>
      <c r="U34" s="75" t="s">
        <v>52</v>
      </c>
      <c r="V34" s="75"/>
      <c r="W34" s="75"/>
      <c r="X34" s="75"/>
      <c r="Y34" s="73" t="s">
        <v>52</v>
      </c>
      <c r="Z34" s="49"/>
      <c r="AA34" s="49"/>
      <c r="AB34" s="49"/>
      <c r="AC34" s="49"/>
      <c r="AD34" s="50">
        <f t="shared" si="6"/>
        <v>0</v>
      </c>
      <c r="AE34" s="49"/>
      <c r="AF34" s="49"/>
      <c r="AG34" s="49"/>
      <c r="AH34" s="49"/>
      <c r="AI34" s="50">
        <f t="shared" si="7"/>
        <v>0</v>
      </c>
    </row>
    <row r="35" spans="1:35" s="40" customFormat="1" ht="31.5" customHeight="1" x14ac:dyDescent="0.2">
      <c r="A35" s="71" t="s">
        <v>151</v>
      </c>
      <c r="B35" s="11" t="s">
        <v>249</v>
      </c>
      <c r="C35" s="75"/>
      <c r="D35" s="75"/>
      <c r="E35" s="75"/>
      <c r="F35" s="75"/>
      <c r="G35" s="75"/>
      <c r="H35" s="73"/>
      <c r="I35" s="37"/>
      <c r="J35" s="37" t="s">
        <v>47</v>
      </c>
      <c r="K35" s="75"/>
      <c r="L35" s="75"/>
      <c r="M35" s="75"/>
      <c r="N35" s="76" t="s">
        <v>47</v>
      </c>
      <c r="O35" s="82"/>
      <c r="P35" s="82"/>
      <c r="Q35" s="82"/>
      <c r="R35" s="75"/>
      <c r="S35" s="82"/>
      <c r="T35" s="73"/>
      <c r="U35" s="75" t="s">
        <v>52</v>
      </c>
      <c r="V35" s="75"/>
      <c r="W35" s="75"/>
      <c r="X35" s="75"/>
      <c r="Y35" s="73" t="s">
        <v>52</v>
      </c>
      <c r="Z35" s="49"/>
      <c r="AA35" s="49"/>
      <c r="AB35" s="49"/>
      <c r="AC35" s="49"/>
      <c r="AD35" s="50">
        <f t="shared" si="6"/>
        <v>0</v>
      </c>
      <c r="AE35" s="49"/>
      <c r="AF35" s="49"/>
      <c r="AG35" s="49"/>
      <c r="AH35" s="49"/>
      <c r="AI35" s="50">
        <f t="shared" si="7"/>
        <v>0</v>
      </c>
    </row>
    <row r="36" spans="1:35" s="40" customFormat="1" ht="26.25" customHeight="1" x14ac:dyDescent="0.2">
      <c r="A36" s="71" t="s">
        <v>152</v>
      </c>
      <c r="B36" s="11" t="s">
        <v>250</v>
      </c>
      <c r="C36" s="75"/>
      <c r="D36" s="75"/>
      <c r="E36" s="75"/>
      <c r="F36" s="75"/>
      <c r="G36" s="75"/>
      <c r="H36" s="73"/>
      <c r="I36" s="37"/>
      <c r="J36" s="37" t="s">
        <v>47</v>
      </c>
      <c r="K36" s="75"/>
      <c r="L36" s="75"/>
      <c r="M36" s="75"/>
      <c r="N36" s="76" t="s">
        <v>47</v>
      </c>
      <c r="O36" s="82"/>
      <c r="P36" s="82"/>
      <c r="Q36" s="82"/>
      <c r="R36" s="75"/>
      <c r="S36" s="82"/>
      <c r="T36" s="73"/>
      <c r="U36" s="75" t="s">
        <v>52</v>
      </c>
      <c r="V36" s="75"/>
      <c r="W36" s="75"/>
      <c r="X36" s="75"/>
      <c r="Y36" s="73" t="s">
        <v>52</v>
      </c>
      <c r="Z36" s="49"/>
      <c r="AA36" s="49"/>
      <c r="AB36" s="49"/>
      <c r="AC36" s="49"/>
      <c r="AD36" s="50">
        <f t="shared" si="6"/>
        <v>0</v>
      </c>
      <c r="AE36" s="49"/>
      <c r="AF36" s="49"/>
      <c r="AG36" s="49"/>
      <c r="AH36" s="49"/>
      <c r="AI36" s="50">
        <f t="shared" si="7"/>
        <v>0</v>
      </c>
    </row>
    <row r="37" spans="1:35" s="40" customFormat="1" ht="34.5" customHeight="1" x14ac:dyDescent="0.2">
      <c r="A37" s="71" t="s">
        <v>153</v>
      </c>
      <c r="B37" s="11" t="s">
        <v>251</v>
      </c>
      <c r="C37" s="75"/>
      <c r="D37" s="75"/>
      <c r="E37" s="75"/>
      <c r="F37" s="75"/>
      <c r="G37" s="75"/>
      <c r="H37" s="73"/>
      <c r="I37" s="37"/>
      <c r="J37" s="37" t="s">
        <v>47</v>
      </c>
      <c r="K37" s="75"/>
      <c r="L37" s="75"/>
      <c r="M37" s="75"/>
      <c r="N37" s="76" t="s">
        <v>47</v>
      </c>
      <c r="O37" s="82"/>
      <c r="P37" s="82"/>
      <c r="Q37" s="82"/>
      <c r="R37" s="75"/>
      <c r="S37" s="82"/>
      <c r="T37" s="73"/>
      <c r="U37" s="75" t="s">
        <v>52</v>
      </c>
      <c r="V37" s="75"/>
      <c r="W37" s="75"/>
      <c r="X37" s="75"/>
      <c r="Y37" s="73" t="s">
        <v>52</v>
      </c>
      <c r="Z37" s="49"/>
      <c r="AA37" s="49"/>
      <c r="AB37" s="49"/>
      <c r="AC37" s="49"/>
      <c r="AD37" s="50">
        <f t="shared" si="6"/>
        <v>0</v>
      </c>
      <c r="AE37" s="49"/>
      <c r="AF37" s="49"/>
      <c r="AG37" s="49"/>
      <c r="AH37" s="49"/>
      <c r="AI37" s="50">
        <f t="shared" si="7"/>
        <v>0</v>
      </c>
    </row>
    <row r="38" spans="1:35" s="40" customFormat="1" ht="32.25" customHeight="1" x14ac:dyDescent="0.2">
      <c r="A38" s="71" t="s">
        <v>154</v>
      </c>
      <c r="B38" s="11" t="s">
        <v>252</v>
      </c>
      <c r="C38" s="75"/>
      <c r="D38" s="19"/>
      <c r="E38" s="19"/>
      <c r="F38" s="19"/>
      <c r="G38" s="19"/>
      <c r="H38" s="73"/>
      <c r="I38" s="37"/>
      <c r="J38" s="37" t="s">
        <v>47</v>
      </c>
      <c r="K38" s="19"/>
      <c r="L38" s="19"/>
      <c r="M38" s="19"/>
      <c r="N38" s="76" t="s">
        <v>47</v>
      </c>
      <c r="O38" s="82"/>
      <c r="P38" s="82"/>
      <c r="Q38" s="82"/>
      <c r="R38" s="82"/>
      <c r="S38" s="75"/>
      <c r="T38" s="73"/>
      <c r="U38" s="19" t="s">
        <v>52</v>
      </c>
      <c r="V38" s="19"/>
      <c r="W38" s="19"/>
      <c r="X38" s="19"/>
      <c r="Y38" s="73" t="s">
        <v>52</v>
      </c>
      <c r="Z38" s="49"/>
      <c r="AA38" s="49"/>
      <c r="AB38" s="49"/>
      <c r="AC38" s="49"/>
      <c r="AD38" s="50">
        <f t="shared" si="6"/>
        <v>0</v>
      </c>
      <c r="AE38" s="49"/>
      <c r="AF38" s="49"/>
      <c r="AG38" s="49"/>
      <c r="AH38" s="49"/>
      <c r="AI38" s="50">
        <f t="shared" si="7"/>
        <v>0</v>
      </c>
    </row>
    <row r="39" spans="1:35" s="40" customFormat="1" ht="34.5" customHeight="1" x14ac:dyDescent="0.2">
      <c r="A39" s="71" t="s">
        <v>155</v>
      </c>
      <c r="B39" s="11" t="s">
        <v>253</v>
      </c>
      <c r="C39" s="75"/>
      <c r="D39" s="19"/>
      <c r="E39" s="19"/>
      <c r="F39" s="19"/>
      <c r="G39" s="19"/>
      <c r="H39" s="73"/>
      <c r="I39" s="37"/>
      <c r="J39" s="19"/>
      <c r="K39" s="37" t="s">
        <v>47</v>
      </c>
      <c r="L39" s="19"/>
      <c r="M39" s="19"/>
      <c r="N39" s="76" t="s">
        <v>47</v>
      </c>
      <c r="O39" s="82"/>
      <c r="P39" s="82"/>
      <c r="Q39" s="82"/>
      <c r="R39" s="82"/>
      <c r="S39" s="75"/>
      <c r="T39" s="73"/>
      <c r="U39" s="19"/>
      <c r="V39" s="75" t="s">
        <v>52</v>
      </c>
      <c r="W39" s="19"/>
      <c r="X39" s="19"/>
      <c r="Y39" s="73" t="s">
        <v>52</v>
      </c>
      <c r="Z39" s="49"/>
      <c r="AA39" s="49"/>
      <c r="AB39" s="49"/>
      <c r="AC39" s="49"/>
      <c r="AD39" s="50">
        <f t="shared" si="6"/>
        <v>0</v>
      </c>
      <c r="AE39" s="49"/>
      <c r="AF39" s="49"/>
      <c r="AG39" s="49"/>
      <c r="AH39" s="49"/>
      <c r="AI39" s="50">
        <f t="shared" si="7"/>
        <v>0</v>
      </c>
    </row>
    <row r="40" spans="1:35" s="40" customFormat="1" ht="31.5" customHeight="1" x14ac:dyDescent="0.2">
      <c r="A40" s="71" t="s">
        <v>156</v>
      </c>
      <c r="B40" s="11" t="s">
        <v>254</v>
      </c>
      <c r="C40" s="75"/>
      <c r="D40" s="19"/>
      <c r="E40" s="19"/>
      <c r="F40" s="19"/>
      <c r="G40" s="19"/>
      <c r="H40" s="73"/>
      <c r="I40" s="37"/>
      <c r="J40" s="19"/>
      <c r="K40" s="37" t="s">
        <v>47</v>
      </c>
      <c r="L40" s="19"/>
      <c r="M40" s="19"/>
      <c r="N40" s="76" t="s">
        <v>47</v>
      </c>
      <c r="O40" s="82"/>
      <c r="P40" s="82"/>
      <c r="Q40" s="82"/>
      <c r="R40" s="82"/>
      <c r="S40" s="75"/>
      <c r="T40" s="73"/>
      <c r="U40" s="19"/>
      <c r="V40" s="75" t="s">
        <v>52</v>
      </c>
      <c r="W40" s="19"/>
      <c r="X40" s="19"/>
      <c r="Y40" s="73" t="s">
        <v>52</v>
      </c>
      <c r="Z40" s="49"/>
      <c r="AA40" s="49"/>
      <c r="AB40" s="49"/>
      <c r="AC40" s="49"/>
      <c r="AD40" s="50">
        <f t="shared" si="6"/>
        <v>0</v>
      </c>
      <c r="AE40" s="49"/>
      <c r="AF40" s="49"/>
      <c r="AG40" s="49"/>
      <c r="AH40" s="49"/>
      <c r="AI40" s="50">
        <f t="shared" si="7"/>
        <v>0</v>
      </c>
    </row>
    <row r="41" spans="1:35" s="40" customFormat="1" ht="30" customHeight="1" x14ac:dyDescent="0.2">
      <c r="A41" s="71" t="s">
        <v>157</v>
      </c>
      <c r="B41" s="11" t="s">
        <v>255</v>
      </c>
      <c r="C41" s="75"/>
      <c r="D41" s="19"/>
      <c r="E41" s="19"/>
      <c r="F41" s="19"/>
      <c r="G41" s="19"/>
      <c r="H41" s="73"/>
      <c r="I41" s="37"/>
      <c r="J41" s="19"/>
      <c r="K41" s="37" t="s">
        <v>52</v>
      </c>
      <c r="L41" s="19"/>
      <c r="M41" s="19"/>
      <c r="N41" s="76" t="s">
        <v>52</v>
      </c>
      <c r="O41" s="82"/>
      <c r="P41" s="82"/>
      <c r="Q41" s="82"/>
      <c r="R41" s="82"/>
      <c r="S41" s="75"/>
      <c r="T41" s="73"/>
      <c r="U41" s="19"/>
      <c r="V41" s="75" t="s">
        <v>52</v>
      </c>
      <c r="W41" s="19"/>
      <c r="X41" s="19"/>
      <c r="Y41" s="73" t="s">
        <v>52</v>
      </c>
      <c r="Z41" s="49"/>
      <c r="AA41" s="49"/>
      <c r="AB41" s="49"/>
      <c r="AC41" s="49"/>
      <c r="AD41" s="50">
        <f t="shared" si="6"/>
        <v>0</v>
      </c>
      <c r="AE41" s="49"/>
      <c r="AF41" s="49"/>
      <c r="AG41" s="49"/>
      <c r="AH41" s="49"/>
      <c r="AI41" s="50">
        <f t="shared" si="7"/>
        <v>0</v>
      </c>
    </row>
    <row r="42" spans="1:35" s="40" customFormat="1" ht="33.75" customHeight="1" x14ac:dyDescent="0.2">
      <c r="A42" s="71" t="s">
        <v>158</v>
      </c>
      <c r="B42" s="11" t="s">
        <v>256</v>
      </c>
      <c r="C42" s="75"/>
      <c r="D42" s="19"/>
      <c r="E42" s="19"/>
      <c r="F42" s="19"/>
      <c r="G42" s="19"/>
      <c r="H42" s="73"/>
      <c r="I42" s="37"/>
      <c r="J42" s="19"/>
      <c r="K42" s="37" t="s">
        <v>46</v>
      </c>
      <c r="L42" s="19"/>
      <c r="M42" s="19"/>
      <c r="N42" s="76" t="s">
        <v>46</v>
      </c>
      <c r="O42" s="82"/>
      <c r="P42" s="82"/>
      <c r="Q42" s="82"/>
      <c r="R42" s="82"/>
      <c r="S42" s="75"/>
      <c r="T42" s="73"/>
      <c r="U42" s="19"/>
      <c r="V42" s="75" t="s">
        <v>47</v>
      </c>
      <c r="W42" s="19"/>
      <c r="X42" s="19"/>
      <c r="Y42" s="73" t="s">
        <v>47</v>
      </c>
      <c r="Z42" s="49"/>
      <c r="AA42" s="49"/>
      <c r="AB42" s="49"/>
      <c r="AC42" s="49"/>
      <c r="AD42" s="50">
        <f t="shared" si="6"/>
        <v>0</v>
      </c>
      <c r="AE42" s="49"/>
      <c r="AF42" s="49"/>
      <c r="AG42" s="49"/>
      <c r="AH42" s="49"/>
      <c r="AI42" s="50">
        <f t="shared" si="7"/>
        <v>0</v>
      </c>
    </row>
    <row r="43" spans="1:35" s="40" customFormat="1" ht="29.25" customHeight="1" x14ac:dyDescent="0.2">
      <c r="A43" s="71" t="s">
        <v>159</v>
      </c>
      <c r="B43" s="11" t="s">
        <v>257</v>
      </c>
      <c r="C43" s="75"/>
      <c r="D43" s="19"/>
      <c r="E43" s="19"/>
      <c r="F43" s="19"/>
      <c r="G43" s="19"/>
      <c r="H43" s="73"/>
      <c r="I43" s="37"/>
      <c r="J43" s="19"/>
      <c r="K43" s="37" t="s">
        <v>47</v>
      </c>
      <c r="L43" s="19"/>
      <c r="M43" s="19"/>
      <c r="N43" s="76" t="s">
        <v>47</v>
      </c>
      <c r="O43" s="82"/>
      <c r="P43" s="82"/>
      <c r="Q43" s="82"/>
      <c r="R43" s="82"/>
      <c r="S43" s="75"/>
      <c r="T43" s="73"/>
      <c r="U43" s="19"/>
      <c r="V43" s="75" t="s">
        <v>52</v>
      </c>
      <c r="W43" s="19"/>
      <c r="X43" s="19"/>
      <c r="Y43" s="73" t="s">
        <v>52</v>
      </c>
      <c r="Z43" s="49"/>
      <c r="AA43" s="49"/>
      <c r="AB43" s="49"/>
      <c r="AC43" s="49"/>
      <c r="AD43" s="50">
        <f t="shared" si="6"/>
        <v>0</v>
      </c>
      <c r="AE43" s="49"/>
      <c r="AF43" s="49"/>
      <c r="AG43" s="49"/>
      <c r="AH43" s="49"/>
      <c r="AI43" s="50">
        <f t="shared" si="7"/>
        <v>0</v>
      </c>
    </row>
    <row r="44" spans="1:35" s="40" customFormat="1" ht="28.5" customHeight="1" x14ac:dyDescent="0.2">
      <c r="A44" s="71" t="s">
        <v>160</v>
      </c>
      <c r="B44" s="11" t="s">
        <v>258</v>
      </c>
      <c r="C44" s="75"/>
      <c r="D44" s="19"/>
      <c r="E44" s="19"/>
      <c r="F44" s="19"/>
      <c r="G44" s="19"/>
      <c r="H44" s="73"/>
      <c r="I44" s="37"/>
      <c r="J44" s="19"/>
      <c r="K44" s="37" t="s">
        <v>52</v>
      </c>
      <c r="L44" s="19"/>
      <c r="M44" s="19"/>
      <c r="N44" s="76" t="s">
        <v>52</v>
      </c>
      <c r="O44" s="82"/>
      <c r="P44" s="82"/>
      <c r="Q44" s="82"/>
      <c r="R44" s="82"/>
      <c r="S44" s="75"/>
      <c r="T44" s="73"/>
      <c r="U44" s="19"/>
      <c r="V44" s="75" t="s">
        <v>52</v>
      </c>
      <c r="W44" s="19"/>
      <c r="X44" s="19"/>
      <c r="Y44" s="73" t="s">
        <v>52</v>
      </c>
      <c r="Z44" s="49"/>
      <c r="AA44" s="49"/>
      <c r="AB44" s="49"/>
      <c r="AC44" s="49"/>
      <c r="AD44" s="50">
        <f t="shared" si="6"/>
        <v>0</v>
      </c>
      <c r="AE44" s="49"/>
      <c r="AF44" s="49"/>
      <c r="AG44" s="49"/>
      <c r="AH44" s="49"/>
      <c r="AI44" s="50">
        <f t="shared" si="7"/>
        <v>0</v>
      </c>
    </row>
    <row r="45" spans="1:35" s="40" customFormat="1" ht="17.25" customHeight="1" x14ac:dyDescent="0.2">
      <c r="A45" s="71" t="s">
        <v>161</v>
      </c>
      <c r="B45" s="11" t="s">
        <v>279</v>
      </c>
      <c r="C45" s="75"/>
      <c r="D45" s="75"/>
      <c r="E45" s="75"/>
      <c r="F45" s="75"/>
      <c r="G45" s="75"/>
      <c r="H45" s="73"/>
      <c r="I45" s="75" t="s">
        <v>73</v>
      </c>
      <c r="J45" s="75"/>
      <c r="K45" s="75"/>
      <c r="L45" s="75"/>
      <c r="M45" s="75"/>
      <c r="N45" s="73" t="s">
        <v>73</v>
      </c>
      <c r="O45" s="82"/>
      <c r="P45" s="82"/>
      <c r="Q45" s="82"/>
      <c r="R45" s="82"/>
      <c r="S45" s="75" t="s">
        <v>73</v>
      </c>
      <c r="T45" s="73" t="s">
        <v>73</v>
      </c>
      <c r="U45" s="75"/>
      <c r="V45" s="75"/>
      <c r="W45" s="75"/>
      <c r="X45" s="75"/>
      <c r="Y45" s="73" t="s">
        <v>73</v>
      </c>
      <c r="Z45" s="49"/>
      <c r="AA45" s="49"/>
      <c r="AB45" s="49"/>
      <c r="AC45" s="49">
        <v>10</v>
      </c>
      <c r="AD45" s="50">
        <f t="shared" si="6"/>
        <v>10</v>
      </c>
      <c r="AE45" s="49"/>
      <c r="AF45" s="49"/>
      <c r="AG45" s="49"/>
      <c r="AH45" s="49"/>
      <c r="AI45" s="50">
        <f t="shared" si="7"/>
        <v>10</v>
      </c>
    </row>
    <row r="46" spans="1:35" x14ac:dyDescent="0.2">
      <c r="A46" s="71"/>
      <c r="B46" s="16" t="s">
        <v>86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81"/>
      <c r="P46" s="81"/>
      <c r="Q46" s="81"/>
      <c r="R46" s="82"/>
      <c r="S46" s="82"/>
      <c r="T46" s="73"/>
      <c r="U46" s="73"/>
      <c r="V46" s="73"/>
      <c r="W46" s="73"/>
      <c r="X46" s="73"/>
      <c r="Y46" s="73"/>
      <c r="Z46" s="47"/>
      <c r="AA46" s="47"/>
      <c r="AB46" s="47"/>
      <c r="AC46" s="47"/>
      <c r="AD46" s="47"/>
      <c r="AE46" s="47"/>
      <c r="AF46" s="47"/>
      <c r="AG46" s="47"/>
      <c r="AH46" s="47"/>
      <c r="AI46" s="47"/>
    </row>
    <row r="47" spans="1:35" s="40" customFormat="1" ht="17.25" customHeight="1" x14ac:dyDescent="0.2">
      <c r="A47" s="71" t="s">
        <v>162</v>
      </c>
      <c r="B47" s="21" t="s">
        <v>129</v>
      </c>
      <c r="C47" s="73"/>
      <c r="D47" s="73"/>
      <c r="E47" s="73"/>
      <c r="F47" s="73"/>
      <c r="G47" s="75"/>
      <c r="H47" s="73"/>
      <c r="I47" s="73"/>
      <c r="J47" s="73"/>
      <c r="K47" s="73"/>
      <c r="L47" s="73"/>
      <c r="M47" s="75" t="s">
        <v>73</v>
      </c>
      <c r="N47" s="73" t="s">
        <v>73</v>
      </c>
      <c r="O47" s="82"/>
      <c r="P47" s="82"/>
      <c r="Q47" s="82"/>
      <c r="R47" s="82"/>
      <c r="S47" s="82"/>
      <c r="T47" s="73"/>
      <c r="U47" s="73"/>
      <c r="V47" s="73"/>
      <c r="W47" s="73"/>
      <c r="X47" s="75" t="s">
        <v>73</v>
      </c>
      <c r="Y47" s="73" t="s">
        <v>73</v>
      </c>
      <c r="Z47" s="49"/>
      <c r="AA47" s="49"/>
      <c r="AB47" s="49"/>
      <c r="AC47" s="49"/>
      <c r="AD47" s="50">
        <f t="shared" ref="AD47:AD105" si="8">SUM(Z47:AC47)</f>
        <v>0</v>
      </c>
      <c r="AE47" s="49"/>
      <c r="AF47" s="49"/>
      <c r="AG47" s="49"/>
      <c r="AH47" s="49"/>
      <c r="AI47" s="50">
        <f t="shared" ref="AI47:AI105" si="9">SUM(AD47:AH47)</f>
        <v>0</v>
      </c>
    </row>
    <row r="48" spans="1:35" s="40" customFormat="1" ht="18.75" customHeight="1" x14ac:dyDescent="0.2">
      <c r="A48" s="71" t="s">
        <v>163</v>
      </c>
      <c r="B48" s="11" t="s">
        <v>145</v>
      </c>
      <c r="C48" s="75"/>
      <c r="D48" s="75"/>
      <c r="E48" s="75"/>
      <c r="F48" s="75"/>
      <c r="G48" s="75"/>
      <c r="H48" s="73"/>
      <c r="I48" s="37" t="s">
        <v>45</v>
      </c>
      <c r="J48" s="75"/>
      <c r="K48" s="75"/>
      <c r="L48" s="75"/>
      <c r="M48" s="75"/>
      <c r="N48" s="73" t="s">
        <v>45</v>
      </c>
      <c r="O48" s="82"/>
      <c r="P48" s="82"/>
      <c r="Q48" s="82"/>
      <c r="R48" s="37" t="s">
        <v>45</v>
      </c>
      <c r="S48" s="82"/>
      <c r="T48" s="73" t="s">
        <v>45</v>
      </c>
      <c r="U48" s="75"/>
      <c r="V48" s="75"/>
      <c r="W48" s="75"/>
      <c r="X48" s="75"/>
      <c r="Y48" s="73" t="s">
        <v>45</v>
      </c>
      <c r="Z48" s="49"/>
      <c r="AA48" s="49"/>
      <c r="AB48" s="49">
        <v>1.4239999999999999</v>
      </c>
      <c r="AC48" s="49"/>
      <c r="AD48" s="50">
        <f t="shared" si="8"/>
        <v>1.4239999999999999</v>
      </c>
      <c r="AE48" s="49"/>
      <c r="AF48" s="49"/>
      <c r="AG48" s="49"/>
      <c r="AH48" s="49"/>
      <c r="AI48" s="50">
        <f t="shared" si="9"/>
        <v>1.4239999999999999</v>
      </c>
    </row>
    <row r="49" spans="1:35" s="40" customFormat="1" ht="18" customHeight="1" x14ac:dyDescent="0.2">
      <c r="A49" s="71" t="s">
        <v>164</v>
      </c>
      <c r="B49" s="11" t="s">
        <v>92</v>
      </c>
      <c r="C49" s="75"/>
      <c r="D49" s="75"/>
      <c r="E49" s="75"/>
      <c r="F49" s="75"/>
      <c r="G49" s="75"/>
      <c r="H49" s="73"/>
      <c r="I49" s="37" t="s">
        <v>47</v>
      </c>
      <c r="J49" s="75"/>
      <c r="K49" s="75"/>
      <c r="L49" s="75"/>
      <c r="M49" s="75"/>
      <c r="N49" s="73" t="s">
        <v>47</v>
      </c>
      <c r="O49" s="82"/>
      <c r="P49" s="82"/>
      <c r="Q49" s="82"/>
      <c r="R49" s="75" t="s">
        <v>52</v>
      </c>
      <c r="S49" s="82"/>
      <c r="T49" s="73" t="s">
        <v>52</v>
      </c>
      <c r="U49" s="75"/>
      <c r="V49" s="75"/>
      <c r="W49" s="75"/>
      <c r="X49" s="75"/>
      <c r="Y49" s="73" t="s">
        <v>52</v>
      </c>
      <c r="Z49" s="49"/>
      <c r="AA49" s="49"/>
      <c r="AB49" s="49">
        <v>4.2450000000000001</v>
      </c>
      <c r="AC49" s="49"/>
      <c r="AD49" s="50">
        <f t="shared" si="8"/>
        <v>4.2450000000000001</v>
      </c>
      <c r="AE49" s="49"/>
      <c r="AF49" s="49"/>
      <c r="AG49" s="49"/>
      <c r="AH49" s="49"/>
      <c r="AI49" s="50">
        <f t="shared" si="9"/>
        <v>4.2450000000000001</v>
      </c>
    </row>
    <row r="50" spans="1:35" s="40" customFormat="1" ht="16.5" customHeight="1" x14ac:dyDescent="0.2">
      <c r="A50" s="71" t="s">
        <v>165</v>
      </c>
      <c r="B50" s="11" t="s">
        <v>93</v>
      </c>
      <c r="C50" s="75"/>
      <c r="D50" s="75"/>
      <c r="E50" s="75"/>
      <c r="F50" s="75"/>
      <c r="G50" s="75"/>
      <c r="H50" s="73"/>
      <c r="I50" s="37" t="s">
        <v>45</v>
      </c>
      <c r="J50" s="75"/>
      <c r="K50" s="75"/>
      <c r="L50" s="75"/>
      <c r="M50" s="75"/>
      <c r="N50" s="73" t="s">
        <v>45</v>
      </c>
      <c r="O50" s="82"/>
      <c r="P50" s="82"/>
      <c r="Q50" s="82"/>
      <c r="R50" s="75" t="s">
        <v>45</v>
      </c>
      <c r="S50" s="82"/>
      <c r="T50" s="73" t="s">
        <v>45</v>
      </c>
      <c r="U50" s="75"/>
      <c r="V50" s="75"/>
      <c r="W50" s="75"/>
      <c r="X50" s="75"/>
      <c r="Y50" s="73" t="s">
        <v>45</v>
      </c>
      <c r="Z50" s="49"/>
      <c r="AA50" s="49"/>
      <c r="AB50" s="49">
        <v>1.4239999999999999</v>
      </c>
      <c r="AC50" s="49"/>
      <c r="AD50" s="50">
        <f t="shared" si="8"/>
        <v>1.4239999999999999</v>
      </c>
      <c r="AE50" s="49"/>
      <c r="AF50" s="49"/>
      <c r="AG50" s="49"/>
      <c r="AH50" s="49"/>
      <c r="AI50" s="50">
        <f t="shared" si="9"/>
        <v>1.4239999999999999</v>
      </c>
    </row>
    <row r="51" spans="1:35" s="40" customFormat="1" ht="18.75" customHeight="1" x14ac:dyDescent="0.2">
      <c r="A51" s="71" t="s">
        <v>166</v>
      </c>
      <c r="B51" s="11" t="s">
        <v>94</v>
      </c>
      <c r="C51" s="75"/>
      <c r="D51" s="75"/>
      <c r="E51" s="75"/>
      <c r="F51" s="75"/>
      <c r="G51" s="75"/>
      <c r="H51" s="73"/>
      <c r="I51" s="37" t="s">
        <v>46</v>
      </c>
      <c r="J51" s="75"/>
      <c r="K51" s="75"/>
      <c r="L51" s="75"/>
      <c r="M51" s="75"/>
      <c r="N51" s="73" t="s">
        <v>46</v>
      </c>
      <c r="O51" s="82"/>
      <c r="P51" s="82"/>
      <c r="Q51" s="82"/>
      <c r="R51" s="75" t="s">
        <v>46</v>
      </c>
      <c r="S51" s="82"/>
      <c r="T51" s="73" t="s">
        <v>46</v>
      </c>
      <c r="U51" s="75"/>
      <c r="V51" s="75"/>
      <c r="W51" s="75"/>
      <c r="X51" s="75"/>
      <c r="Y51" s="73" t="s">
        <v>46</v>
      </c>
      <c r="Z51" s="49"/>
      <c r="AA51" s="49"/>
      <c r="AB51" s="49">
        <v>2.665</v>
      </c>
      <c r="AC51" s="49"/>
      <c r="AD51" s="50">
        <f t="shared" si="8"/>
        <v>2.665</v>
      </c>
      <c r="AE51" s="49"/>
      <c r="AF51" s="49"/>
      <c r="AG51" s="49"/>
      <c r="AH51" s="49"/>
      <c r="AI51" s="50">
        <f t="shared" si="9"/>
        <v>2.665</v>
      </c>
    </row>
    <row r="52" spans="1:35" s="40" customFormat="1" ht="18" customHeight="1" x14ac:dyDescent="0.2">
      <c r="A52" s="71" t="s">
        <v>167</v>
      </c>
      <c r="B52" s="11" t="s">
        <v>95</v>
      </c>
      <c r="C52" s="75"/>
      <c r="D52" s="75"/>
      <c r="E52" s="75"/>
      <c r="F52" s="75"/>
      <c r="G52" s="75"/>
      <c r="H52" s="73"/>
      <c r="I52" s="37" t="s">
        <v>298</v>
      </c>
      <c r="J52" s="75"/>
      <c r="K52" s="75"/>
      <c r="L52" s="75"/>
      <c r="M52" s="75"/>
      <c r="N52" s="73" t="s">
        <v>298</v>
      </c>
      <c r="O52" s="82"/>
      <c r="P52" s="82"/>
      <c r="Q52" s="82"/>
      <c r="R52" s="75" t="s">
        <v>51</v>
      </c>
      <c r="S52" s="82"/>
      <c r="T52" s="73" t="s">
        <v>51</v>
      </c>
      <c r="U52" s="75"/>
      <c r="V52" s="75"/>
      <c r="W52" s="75"/>
      <c r="X52" s="75"/>
      <c r="Y52" s="73" t="s">
        <v>51</v>
      </c>
      <c r="Z52" s="49"/>
      <c r="AA52" s="49"/>
      <c r="AB52" s="49">
        <v>1.6539999999999999</v>
      </c>
      <c r="AC52" s="49"/>
      <c r="AD52" s="50">
        <f t="shared" si="8"/>
        <v>1.6539999999999999</v>
      </c>
      <c r="AE52" s="49"/>
      <c r="AF52" s="49"/>
      <c r="AG52" s="49"/>
      <c r="AH52" s="49"/>
      <c r="AI52" s="50">
        <f t="shared" si="9"/>
        <v>1.6539999999999999</v>
      </c>
    </row>
    <row r="53" spans="1:35" s="40" customFormat="1" ht="55.5" customHeight="1" x14ac:dyDescent="0.2">
      <c r="A53" s="71" t="s">
        <v>168</v>
      </c>
      <c r="B53" s="11" t="s">
        <v>137</v>
      </c>
      <c r="C53" s="75"/>
      <c r="D53" s="75"/>
      <c r="E53" s="75"/>
      <c r="F53" s="75"/>
      <c r="G53" s="75"/>
      <c r="H53" s="73"/>
      <c r="I53" s="75"/>
      <c r="J53" s="75"/>
      <c r="K53" s="75"/>
      <c r="L53" s="75"/>
      <c r="M53" s="75"/>
      <c r="N53" s="73"/>
      <c r="O53" s="82"/>
      <c r="P53" s="82"/>
      <c r="Q53" s="82"/>
      <c r="R53" s="75" t="s">
        <v>299</v>
      </c>
      <c r="S53" s="82"/>
      <c r="T53" s="73" t="s">
        <v>299</v>
      </c>
      <c r="U53" s="75"/>
      <c r="V53" s="75"/>
      <c r="W53" s="75"/>
      <c r="X53" s="75"/>
      <c r="Y53" s="73" t="s">
        <v>299</v>
      </c>
      <c r="Z53" s="49"/>
      <c r="AA53" s="49"/>
      <c r="AB53" s="49">
        <v>1.7509999999999999</v>
      </c>
      <c r="AC53" s="49"/>
      <c r="AD53" s="50">
        <f t="shared" si="8"/>
        <v>1.7509999999999999</v>
      </c>
      <c r="AE53" s="49"/>
      <c r="AF53" s="49"/>
      <c r="AG53" s="49"/>
      <c r="AH53" s="49"/>
      <c r="AI53" s="50">
        <f t="shared" si="9"/>
        <v>1.7509999999999999</v>
      </c>
    </row>
    <row r="54" spans="1:35" s="40" customFormat="1" ht="90.75" customHeight="1" x14ac:dyDescent="0.2">
      <c r="A54" s="71" t="s">
        <v>169</v>
      </c>
      <c r="B54" s="11" t="s">
        <v>134</v>
      </c>
      <c r="C54" s="75"/>
      <c r="D54" s="75"/>
      <c r="E54" s="75"/>
      <c r="F54" s="75"/>
      <c r="G54" s="75"/>
      <c r="H54" s="73"/>
      <c r="I54" s="37" t="s">
        <v>58</v>
      </c>
      <c r="J54" s="75"/>
      <c r="K54" s="75"/>
      <c r="L54" s="75"/>
      <c r="M54" s="75"/>
      <c r="N54" s="73" t="s">
        <v>58</v>
      </c>
      <c r="O54" s="82"/>
      <c r="P54" s="82"/>
      <c r="Q54" s="82"/>
      <c r="R54" s="82"/>
      <c r="S54" s="75" t="s">
        <v>141</v>
      </c>
      <c r="T54" s="73" t="s">
        <v>141</v>
      </c>
      <c r="U54" s="75"/>
      <c r="V54" s="75"/>
      <c r="W54" s="75"/>
      <c r="X54" s="75"/>
      <c r="Y54" s="73" t="s">
        <v>141</v>
      </c>
      <c r="Z54" s="49"/>
      <c r="AA54" s="49"/>
      <c r="AB54" s="49"/>
      <c r="AC54" s="49">
        <v>3.9079999999999999</v>
      </c>
      <c r="AD54" s="50">
        <f t="shared" si="8"/>
        <v>3.9079999999999999</v>
      </c>
      <c r="AE54" s="49"/>
      <c r="AF54" s="49"/>
      <c r="AG54" s="49"/>
      <c r="AH54" s="49"/>
      <c r="AI54" s="50">
        <f t="shared" si="9"/>
        <v>3.9079999999999999</v>
      </c>
    </row>
    <row r="55" spans="1:35" s="40" customFormat="1" ht="15.75" customHeight="1" x14ac:dyDescent="0.2">
      <c r="A55" s="71" t="s">
        <v>170</v>
      </c>
      <c r="B55" s="11" t="s">
        <v>146</v>
      </c>
      <c r="C55" s="75"/>
      <c r="D55" s="75"/>
      <c r="E55" s="75"/>
      <c r="F55" s="75"/>
      <c r="G55" s="75"/>
      <c r="H55" s="73"/>
      <c r="I55" s="37" t="s">
        <v>300</v>
      </c>
      <c r="J55" s="75"/>
      <c r="K55" s="75"/>
      <c r="L55" s="75"/>
      <c r="M55" s="75"/>
      <c r="N55" s="73" t="s">
        <v>300</v>
      </c>
      <c r="O55" s="82"/>
      <c r="P55" s="82"/>
      <c r="Q55" s="82"/>
      <c r="R55" s="75" t="s">
        <v>45</v>
      </c>
      <c r="S55" s="82"/>
      <c r="T55" s="73" t="s">
        <v>45</v>
      </c>
      <c r="U55" s="75"/>
      <c r="V55" s="75"/>
      <c r="W55" s="75"/>
      <c r="X55" s="75"/>
      <c r="Y55" s="73" t="s">
        <v>45</v>
      </c>
      <c r="Z55" s="49"/>
      <c r="AA55" s="49"/>
      <c r="AB55" s="49">
        <v>1.4239999999999999</v>
      </c>
      <c r="AC55" s="49"/>
      <c r="AD55" s="50">
        <f t="shared" si="8"/>
        <v>1.4239999999999999</v>
      </c>
      <c r="AE55" s="49"/>
      <c r="AF55" s="49"/>
      <c r="AG55" s="49"/>
      <c r="AH55" s="49"/>
      <c r="AI55" s="50">
        <f t="shared" si="9"/>
        <v>1.4239999999999999</v>
      </c>
    </row>
    <row r="56" spans="1:35" s="40" customFormat="1" ht="25.5" x14ac:dyDescent="0.2">
      <c r="A56" s="71" t="s">
        <v>171</v>
      </c>
      <c r="B56" s="11" t="s">
        <v>132</v>
      </c>
      <c r="C56" s="75"/>
      <c r="D56" s="75"/>
      <c r="E56" s="75"/>
      <c r="F56" s="75"/>
      <c r="G56" s="75"/>
      <c r="H56" s="73"/>
      <c r="I56" s="37" t="s">
        <v>58</v>
      </c>
      <c r="J56" s="75"/>
      <c r="K56" s="75"/>
      <c r="L56" s="75"/>
      <c r="M56" s="75"/>
      <c r="N56" s="73" t="s">
        <v>58</v>
      </c>
      <c r="O56" s="82"/>
      <c r="P56" s="82"/>
      <c r="Q56" s="82"/>
      <c r="R56" s="75" t="s">
        <v>58</v>
      </c>
      <c r="S56" s="82"/>
      <c r="T56" s="73" t="s">
        <v>58</v>
      </c>
      <c r="U56" s="75"/>
      <c r="V56" s="75"/>
      <c r="W56" s="75"/>
      <c r="X56" s="75"/>
      <c r="Y56" s="73" t="s">
        <v>58</v>
      </c>
      <c r="Z56" s="49"/>
      <c r="AA56" s="49"/>
      <c r="AB56" s="49">
        <v>0.94499999999999995</v>
      </c>
      <c r="AC56" s="49"/>
      <c r="AD56" s="50">
        <f t="shared" si="8"/>
        <v>0.94499999999999995</v>
      </c>
      <c r="AE56" s="49"/>
      <c r="AF56" s="49"/>
      <c r="AG56" s="49"/>
      <c r="AH56" s="49"/>
      <c r="AI56" s="50">
        <f t="shared" si="9"/>
        <v>0.94499999999999995</v>
      </c>
    </row>
    <row r="57" spans="1:35" s="40" customFormat="1" ht="16.5" customHeight="1" x14ac:dyDescent="0.2">
      <c r="A57" s="71" t="s">
        <v>172</v>
      </c>
      <c r="B57" s="11" t="s">
        <v>96</v>
      </c>
      <c r="C57" s="75"/>
      <c r="D57" s="75"/>
      <c r="E57" s="75"/>
      <c r="F57" s="75"/>
      <c r="G57" s="75"/>
      <c r="H57" s="73"/>
      <c r="I57" s="37" t="s">
        <v>46</v>
      </c>
      <c r="J57" s="75"/>
      <c r="K57" s="75"/>
      <c r="L57" s="75"/>
      <c r="M57" s="75"/>
      <c r="N57" s="73" t="s">
        <v>46</v>
      </c>
      <c r="O57" s="82"/>
      <c r="P57" s="82"/>
      <c r="Q57" s="82"/>
      <c r="R57" s="75" t="s">
        <v>46</v>
      </c>
      <c r="S57" s="82"/>
      <c r="T57" s="73" t="s">
        <v>46</v>
      </c>
      <c r="U57" s="75"/>
      <c r="V57" s="75"/>
      <c r="W57" s="75"/>
      <c r="X57" s="75"/>
      <c r="Y57" s="73" t="s">
        <v>46</v>
      </c>
      <c r="Z57" s="49"/>
      <c r="AA57" s="49"/>
      <c r="AB57" s="49">
        <v>2.665</v>
      </c>
      <c r="AC57" s="49"/>
      <c r="AD57" s="50">
        <f t="shared" si="8"/>
        <v>2.665</v>
      </c>
      <c r="AE57" s="49"/>
      <c r="AF57" s="49"/>
      <c r="AG57" s="49"/>
      <c r="AH57" s="49"/>
      <c r="AI57" s="50">
        <f t="shared" si="9"/>
        <v>2.665</v>
      </c>
    </row>
    <row r="58" spans="1:35" s="40" customFormat="1" ht="92.25" customHeight="1" x14ac:dyDescent="0.2">
      <c r="A58" s="71" t="s">
        <v>173</v>
      </c>
      <c r="B58" s="11" t="s">
        <v>131</v>
      </c>
      <c r="C58" s="75"/>
      <c r="D58" s="75"/>
      <c r="E58" s="75"/>
      <c r="F58" s="75"/>
      <c r="G58" s="75"/>
      <c r="H58" s="73"/>
      <c r="I58" s="37" t="s">
        <v>58</v>
      </c>
      <c r="J58" s="75"/>
      <c r="K58" s="75"/>
      <c r="L58" s="75"/>
      <c r="M58" s="75"/>
      <c r="N58" s="73" t="s">
        <v>58</v>
      </c>
      <c r="O58" s="82"/>
      <c r="P58" s="82"/>
      <c r="Q58" s="82"/>
      <c r="R58" s="82"/>
      <c r="S58" s="75" t="s">
        <v>141</v>
      </c>
      <c r="T58" s="73" t="s">
        <v>141</v>
      </c>
      <c r="U58" s="75"/>
      <c r="V58" s="75"/>
      <c r="W58" s="75"/>
      <c r="X58" s="75"/>
      <c r="Y58" s="73" t="s">
        <v>141</v>
      </c>
      <c r="Z58" s="49"/>
      <c r="AA58" s="49"/>
      <c r="AB58" s="49"/>
      <c r="AC58" s="49">
        <v>5.6820000000000004</v>
      </c>
      <c r="AD58" s="50">
        <f t="shared" si="8"/>
        <v>5.6820000000000004</v>
      </c>
      <c r="AE58" s="49"/>
      <c r="AF58" s="49"/>
      <c r="AG58" s="49"/>
      <c r="AH58" s="49"/>
      <c r="AI58" s="50">
        <f t="shared" si="9"/>
        <v>5.6820000000000004</v>
      </c>
    </row>
    <row r="59" spans="1:35" s="40" customFormat="1" ht="25.5" x14ac:dyDescent="0.2">
      <c r="A59" s="71" t="s">
        <v>174</v>
      </c>
      <c r="B59" s="11" t="s">
        <v>133</v>
      </c>
      <c r="C59" s="75"/>
      <c r="D59" s="75"/>
      <c r="E59" s="75"/>
      <c r="F59" s="75"/>
      <c r="G59" s="75"/>
      <c r="H59" s="73"/>
      <c r="I59" s="37" t="s">
        <v>301</v>
      </c>
      <c r="J59" s="75"/>
      <c r="K59" s="75"/>
      <c r="L59" s="75"/>
      <c r="M59" s="75"/>
      <c r="N59" s="73" t="s">
        <v>301</v>
      </c>
      <c r="O59" s="82"/>
      <c r="P59" s="82"/>
      <c r="Q59" s="82"/>
      <c r="R59" s="75" t="s">
        <v>59</v>
      </c>
      <c r="S59" s="82"/>
      <c r="T59" s="73" t="s">
        <v>59</v>
      </c>
      <c r="U59" s="75"/>
      <c r="V59" s="75"/>
      <c r="W59" s="75"/>
      <c r="X59" s="75"/>
      <c r="Y59" s="73" t="s">
        <v>59</v>
      </c>
      <c r="Z59" s="49"/>
      <c r="AA59" s="49"/>
      <c r="AB59" s="49">
        <v>1.3740000000000001</v>
      </c>
      <c r="AC59" s="49"/>
      <c r="AD59" s="50">
        <f t="shared" si="8"/>
        <v>1.3740000000000001</v>
      </c>
      <c r="AE59" s="49"/>
      <c r="AF59" s="49"/>
      <c r="AG59" s="49"/>
      <c r="AH59" s="49"/>
      <c r="AI59" s="50">
        <f t="shared" si="9"/>
        <v>1.3740000000000001</v>
      </c>
    </row>
    <row r="60" spans="1:35" s="40" customFormat="1" ht="27.75" customHeight="1" x14ac:dyDescent="0.2">
      <c r="A60" s="71" t="s">
        <v>175</v>
      </c>
      <c r="B60" s="11" t="s">
        <v>100</v>
      </c>
      <c r="C60" s="75"/>
      <c r="D60" s="75"/>
      <c r="E60" s="75"/>
      <c r="F60" s="75"/>
      <c r="G60" s="75"/>
      <c r="H60" s="73"/>
      <c r="I60" s="37" t="s">
        <v>47</v>
      </c>
      <c r="J60" s="75"/>
      <c r="K60" s="75"/>
      <c r="L60" s="75"/>
      <c r="M60" s="75"/>
      <c r="N60" s="73" t="s">
        <v>47</v>
      </c>
      <c r="O60" s="82"/>
      <c r="P60" s="82"/>
      <c r="Q60" s="82"/>
      <c r="S60" s="82"/>
      <c r="T60" s="73"/>
      <c r="U60" s="75" t="s">
        <v>47</v>
      </c>
      <c r="V60" s="75"/>
      <c r="W60" s="75"/>
      <c r="X60" s="75"/>
      <c r="Y60" s="73" t="s">
        <v>47</v>
      </c>
      <c r="Z60" s="49"/>
      <c r="AA60" s="49"/>
      <c r="AB60" s="49"/>
      <c r="AC60" s="49"/>
      <c r="AD60" s="50">
        <f t="shared" si="8"/>
        <v>0</v>
      </c>
      <c r="AE60" s="45"/>
      <c r="AF60" s="49"/>
      <c r="AG60" s="49"/>
      <c r="AH60" s="49"/>
      <c r="AI60" s="50">
        <f t="shared" si="9"/>
        <v>0</v>
      </c>
    </row>
    <row r="61" spans="1:35" s="40" customFormat="1" ht="18.75" customHeight="1" x14ac:dyDescent="0.2">
      <c r="A61" s="71" t="s">
        <v>176</v>
      </c>
      <c r="B61" s="11" t="s">
        <v>101</v>
      </c>
      <c r="C61" s="75"/>
      <c r="D61" s="75"/>
      <c r="E61" s="75"/>
      <c r="F61" s="75"/>
      <c r="G61" s="75"/>
      <c r="H61" s="73"/>
      <c r="I61" s="75"/>
      <c r="J61" s="37" t="s">
        <v>45</v>
      </c>
      <c r="K61" s="75"/>
      <c r="L61" s="75"/>
      <c r="M61" s="75"/>
      <c r="N61" s="73" t="s">
        <v>45</v>
      </c>
      <c r="O61" s="82"/>
      <c r="P61" s="82"/>
      <c r="Q61" s="82"/>
      <c r="R61" s="82"/>
      <c r="S61" s="82"/>
      <c r="T61" s="73"/>
      <c r="U61" s="75" t="s">
        <v>45</v>
      </c>
      <c r="V61" s="75"/>
      <c r="W61" s="75"/>
      <c r="X61" s="75"/>
      <c r="Y61" s="73" t="s">
        <v>45</v>
      </c>
      <c r="Z61" s="49"/>
      <c r="AA61" s="49"/>
      <c r="AB61" s="49"/>
      <c r="AC61" s="49"/>
      <c r="AD61" s="50">
        <f t="shared" si="8"/>
        <v>0</v>
      </c>
      <c r="AE61" s="46"/>
      <c r="AF61" s="49"/>
      <c r="AG61" s="49"/>
      <c r="AH61" s="49"/>
      <c r="AI61" s="50">
        <f t="shared" si="9"/>
        <v>0</v>
      </c>
    </row>
    <row r="62" spans="1:35" s="40" customFormat="1" ht="16.5" customHeight="1" x14ac:dyDescent="0.2">
      <c r="A62" s="71" t="s">
        <v>177</v>
      </c>
      <c r="B62" s="11" t="s">
        <v>102</v>
      </c>
      <c r="C62" s="75"/>
      <c r="D62" s="75"/>
      <c r="E62" s="75"/>
      <c r="F62" s="75"/>
      <c r="G62" s="75"/>
      <c r="H62" s="73"/>
      <c r="I62" s="75"/>
      <c r="J62" s="37" t="s">
        <v>300</v>
      </c>
      <c r="K62" s="75"/>
      <c r="L62" s="75"/>
      <c r="M62" s="75"/>
      <c r="N62" s="73" t="s">
        <v>300</v>
      </c>
      <c r="O62" s="82"/>
      <c r="P62" s="82"/>
      <c r="Q62" s="82"/>
      <c r="R62" s="82"/>
      <c r="S62" s="82"/>
      <c r="T62" s="73"/>
      <c r="U62" s="75" t="s">
        <v>59</v>
      </c>
      <c r="V62" s="75"/>
      <c r="W62" s="75"/>
      <c r="X62" s="75"/>
      <c r="Y62" s="73" t="s">
        <v>59</v>
      </c>
      <c r="Z62" s="49"/>
      <c r="AA62" s="49"/>
      <c r="AB62" s="49"/>
      <c r="AC62" s="49"/>
      <c r="AD62" s="50">
        <f t="shared" si="8"/>
        <v>0</v>
      </c>
      <c r="AE62" s="46"/>
      <c r="AF62" s="49"/>
      <c r="AG62" s="49"/>
      <c r="AH62" s="49"/>
      <c r="AI62" s="50">
        <f t="shared" si="9"/>
        <v>0</v>
      </c>
    </row>
    <row r="63" spans="1:35" s="40" customFormat="1" ht="15.75" customHeight="1" x14ac:dyDescent="0.2">
      <c r="A63" s="71" t="s">
        <v>178</v>
      </c>
      <c r="B63" s="11" t="s">
        <v>103</v>
      </c>
      <c r="C63" s="75"/>
      <c r="D63" s="75"/>
      <c r="E63" s="75"/>
      <c r="F63" s="75"/>
      <c r="G63" s="75"/>
      <c r="H63" s="73"/>
      <c r="I63" s="75"/>
      <c r="J63" s="37" t="s">
        <v>51</v>
      </c>
      <c r="K63" s="75"/>
      <c r="L63" s="75"/>
      <c r="M63" s="75"/>
      <c r="N63" s="73" t="s">
        <v>51</v>
      </c>
      <c r="O63" s="82"/>
      <c r="P63" s="82"/>
      <c r="Q63" s="82"/>
      <c r="R63" s="82"/>
      <c r="S63" s="82"/>
      <c r="T63" s="73"/>
      <c r="U63" s="75" t="s">
        <v>51</v>
      </c>
      <c r="V63" s="75"/>
      <c r="W63" s="75"/>
      <c r="X63" s="75"/>
      <c r="Y63" s="73" t="s">
        <v>51</v>
      </c>
      <c r="Z63" s="49"/>
      <c r="AA63" s="49"/>
      <c r="AB63" s="49"/>
      <c r="AC63" s="49"/>
      <c r="AD63" s="50">
        <f t="shared" si="8"/>
        <v>0</v>
      </c>
      <c r="AE63" s="46"/>
      <c r="AF63" s="49"/>
      <c r="AG63" s="49"/>
      <c r="AH63" s="49"/>
      <c r="AI63" s="50">
        <f t="shared" si="9"/>
        <v>0</v>
      </c>
    </row>
    <row r="64" spans="1:35" s="40" customFormat="1" ht="18" customHeight="1" x14ac:dyDescent="0.2">
      <c r="A64" s="71" t="s">
        <v>179</v>
      </c>
      <c r="B64" s="11" t="s">
        <v>99</v>
      </c>
      <c r="C64" s="75"/>
      <c r="D64" s="75"/>
      <c r="E64" s="75"/>
      <c r="F64" s="75"/>
      <c r="G64" s="75"/>
      <c r="H64" s="73"/>
      <c r="I64" s="75"/>
      <c r="J64" s="37" t="s">
        <v>63</v>
      </c>
      <c r="K64" s="75"/>
      <c r="L64" s="75"/>
      <c r="M64" s="75"/>
      <c r="N64" s="73" t="s">
        <v>63</v>
      </c>
      <c r="O64" s="82"/>
      <c r="P64" s="82"/>
      <c r="Q64" s="82"/>
      <c r="R64" s="82"/>
      <c r="S64" s="82"/>
      <c r="T64" s="73"/>
      <c r="U64" s="75" t="s">
        <v>63</v>
      </c>
      <c r="V64" s="75"/>
      <c r="W64" s="75"/>
      <c r="X64" s="75"/>
      <c r="Y64" s="73" t="s">
        <v>63</v>
      </c>
      <c r="Z64" s="49"/>
      <c r="AA64" s="49"/>
      <c r="AB64" s="49"/>
      <c r="AC64" s="49"/>
      <c r="AD64" s="50">
        <f t="shared" si="8"/>
        <v>0</v>
      </c>
      <c r="AE64" s="46"/>
      <c r="AF64" s="49"/>
      <c r="AG64" s="49"/>
      <c r="AH64" s="49"/>
      <c r="AI64" s="50">
        <f t="shared" si="9"/>
        <v>0</v>
      </c>
    </row>
    <row r="65" spans="1:35" s="40" customFormat="1" ht="15.75" customHeight="1" x14ac:dyDescent="0.2">
      <c r="A65" s="71" t="s">
        <v>180</v>
      </c>
      <c r="B65" s="11" t="s">
        <v>98</v>
      </c>
      <c r="C65" s="75"/>
      <c r="D65" s="75"/>
      <c r="E65" s="75"/>
      <c r="F65" s="75"/>
      <c r="G65" s="75"/>
      <c r="H65" s="73"/>
      <c r="I65" s="75"/>
      <c r="J65" s="37" t="s">
        <v>47</v>
      </c>
      <c r="K65" s="75"/>
      <c r="L65" s="75"/>
      <c r="M65" s="75"/>
      <c r="N65" s="73" t="s">
        <v>47</v>
      </c>
      <c r="O65" s="82"/>
      <c r="P65" s="82"/>
      <c r="Q65" s="82"/>
      <c r="R65" s="82"/>
      <c r="S65" s="82"/>
      <c r="T65" s="73"/>
      <c r="U65" s="75" t="s">
        <v>47</v>
      </c>
      <c r="V65" s="75"/>
      <c r="W65" s="75"/>
      <c r="X65" s="75"/>
      <c r="Y65" s="73" t="s">
        <v>47</v>
      </c>
      <c r="Z65" s="49"/>
      <c r="AA65" s="49"/>
      <c r="AB65" s="49"/>
      <c r="AC65" s="49"/>
      <c r="AD65" s="50">
        <f t="shared" si="8"/>
        <v>0</v>
      </c>
      <c r="AE65" s="46"/>
      <c r="AF65" s="49"/>
      <c r="AG65" s="49"/>
      <c r="AH65" s="49"/>
      <c r="AI65" s="50">
        <f t="shared" si="9"/>
        <v>0</v>
      </c>
    </row>
    <row r="66" spans="1:35" s="40" customFormat="1" ht="27" customHeight="1" x14ac:dyDescent="0.2">
      <c r="A66" s="71" t="s">
        <v>181</v>
      </c>
      <c r="B66" s="11" t="s">
        <v>97</v>
      </c>
      <c r="C66" s="75"/>
      <c r="D66" s="75"/>
      <c r="E66" s="75"/>
      <c r="F66" s="75"/>
      <c r="G66" s="75"/>
      <c r="H66" s="73"/>
      <c r="I66" s="75"/>
      <c r="J66" s="37" t="s">
        <v>47</v>
      </c>
      <c r="K66" s="75"/>
      <c r="L66" s="75"/>
      <c r="M66" s="75"/>
      <c r="N66" s="73" t="s">
        <v>47</v>
      </c>
      <c r="O66" s="82"/>
      <c r="P66" s="82"/>
      <c r="Q66" s="82"/>
      <c r="R66" s="82"/>
      <c r="S66" s="82"/>
      <c r="T66" s="73"/>
      <c r="U66" s="75" t="s">
        <v>47</v>
      </c>
      <c r="V66" s="75"/>
      <c r="W66" s="75"/>
      <c r="X66" s="75"/>
      <c r="Y66" s="73" t="s">
        <v>47</v>
      </c>
      <c r="Z66" s="49"/>
      <c r="AA66" s="49"/>
      <c r="AB66" s="49"/>
      <c r="AC66" s="49"/>
      <c r="AD66" s="50">
        <f t="shared" si="8"/>
        <v>0</v>
      </c>
      <c r="AE66" s="46"/>
      <c r="AF66" s="49"/>
      <c r="AG66" s="49"/>
      <c r="AH66" s="49"/>
      <c r="AI66" s="50">
        <f t="shared" si="9"/>
        <v>0</v>
      </c>
    </row>
    <row r="67" spans="1:35" s="40" customFormat="1" ht="30.75" customHeight="1" x14ac:dyDescent="0.2">
      <c r="A67" s="71" t="s">
        <v>182</v>
      </c>
      <c r="B67" s="11" t="s">
        <v>104</v>
      </c>
      <c r="C67" s="75"/>
      <c r="D67" s="75"/>
      <c r="E67" s="75"/>
      <c r="F67" s="75"/>
      <c r="G67" s="75"/>
      <c r="H67" s="73"/>
      <c r="I67" s="75"/>
      <c r="J67" s="37" t="s">
        <v>47</v>
      </c>
      <c r="K67" s="75"/>
      <c r="L67" s="75"/>
      <c r="M67" s="75"/>
      <c r="N67" s="73" t="s">
        <v>47</v>
      </c>
      <c r="O67" s="82"/>
      <c r="P67" s="82"/>
      <c r="Q67" s="82"/>
      <c r="R67" s="82"/>
      <c r="S67" s="82"/>
      <c r="T67" s="73"/>
      <c r="U67" s="75" t="s">
        <v>47</v>
      </c>
      <c r="V67" s="75"/>
      <c r="W67" s="75"/>
      <c r="X67" s="75"/>
      <c r="Y67" s="73" t="s">
        <v>47</v>
      </c>
      <c r="Z67" s="49"/>
      <c r="AA67" s="49"/>
      <c r="AB67" s="49"/>
      <c r="AC67" s="49"/>
      <c r="AD67" s="50">
        <f t="shared" si="8"/>
        <v>0</v>
      </c>
      <c r="AE67" s="46"/>
      <c r="AF67" s="49"/>
      <c r="AG67" s="49"/>
      <c r="AH67" s="49"/>
      <c r="AI67" s="50">
        <f t="shared" si="9"/>
        <v>0</v>
      </c>
    </row>
    <row r="68" spans="1:35" s="40" customFormat="1" ht="30.75" customHeight="1" x14ac:dyDescent="0.2">
      <c r="A68" s="71" t="s">
        <v>183</v>
      </c>
      <c r="B68" s="11" t="s">
        <v>105</v>
      </c>
      <c r="C68" s="75"/>
      <c r="D68" s="75"/>
      <c r="E68" s="75"/>
      <c r="F68" s="75"/>
      <c r="G68" s="75"/>
      <c r="H68" s="73"/>
      <c r="I68" s="75"/>
      <c r="J68" s="37" t="s">
        <v>46</v>
      </c>
      <c r="K68" s="75"/>
      <c r="L68" s="75"/>
      <c r="M68" s="75"/>
      <c r="N68" s="73" t="s">
        <v>46</v>
      </c>
      <c r="O68" s="82"/>
      <c r="P68" s="82"/>
      <c r="Q68" s="82"/>
      <c r="R68" s="82"/>
      <c r="S68" s="82"/>
      <c r="T68" s="73"/>
      <c r="U68" s="75" t="s">
        <v>46</v>
      </c>
      <c r="V68" s="75"/>
      <c r="W68" s="75"/>
      <c r="X68" s="75"/>
      <c r="Y68" s="73" t="s">
        <v>46</v>
      </c>
      <c r="Z68" s="49"/>
      <c r="AA68" s="49"/>
      <c r="AB68" s="49"/>
      <c r="AC68" s="49"/>
      <c r="AD68" s="50">
        <f t="shared" si="8"/>
        <v>0</v>
      </c>
      <c r="AE68" s="46"/>
      <c r="AF68" s="49"/>
      <c r="AG68" s="49"/>
      <c r="AH68" s="49"/>
      <c r="AI68" s="50">
        <f t="shared" si="9"/>
        <v>0</v>
      </c>
    </row>
    <row r="69" spans="1:35" s="40" customFormat="1" ht="26.25" customHeight="1" x14ac:dyDescent="0.2">
      <c r="A69" s="71" t="s">
        <v>184</v>
      </c>
      <c r="B69" s="11" t="s">
        <v>106</v>
      </c>
      <c r="C69" s="75"/>
      <c r="D69" s="75"/>
      <c r="E69" s="75"/>
      <c r="F69" s="75"/>
      <c r="G69" s="75"/>
      <c r="H69" s="73"/>
      <c r="I69" s="75"/>
      <c r="J69" s="37" t="s">
        <v>46</v>
      </c>
      <c r="K69" s="75"/>
      <c r="L69" s="75"/>
      <c r="M69" s="75"/>
      <c r="N69" s="73" t="s">
        <v>46</v>
      </c>
      <c r="O69" s="82"/>
      <c r="P69" s="82"/>
      <c r="Q69" s="82"/>
      <c r="R69" s="82"/>
      <c r="S69" s="82"/>
      <c r="T69" s="73"/>
      <c r="U69" s="75" t="s">
        <v>46</v>
      </c>
      <c r="V69" s="75"/>
      <c r="W69" s="75"/>
      <c r="X69" s="75"/>
      <c r="Y69" s="73" t="s">
        <v>46</v>
      </c>
      <c r="Z69" s="49"/>
      <c r="AA69" s="49"/>
      <c r="AB69" s="49"/>
      <c r="AC69" s="49"/>
      <c r="AD69" s="50">
        <f t="shared" si="8"/>
        <v>0</v>
      </c>
      <c r="AE69" s="46"/>
      <c r="AF69" s="49"/>
      <c r="AG69" s="49"/>
      <c r="AH69" s="49"/>
      <c r="AI69" s="50">
        <f t="shared" si="9"/>
        <v>0</v>
      </c>
    </row>
    <row r="70" spans="1:35" s="40" customFormat="1" ht="38.25" x14ac:dyDescent="0.2">
      <c r="A70" s="71" t="s">
        <v>185</v>
      </c>
      <c r="B70" s="11" t="s">
        <v>214</v>
      </c>
      <c r="C70" s="75"/>
      <c r="D70" s="75"/>
      <c r="E70" s="75"/>
      <c r="F70" s="75"/>
      <c r="G70" s="75"/>
      <c r="H70" s="73"/>
      <c r="I70" s="75"/>
      <c r="J70" s="37" t="s">
        <v>59</v>
      </c>
      <c r="K70" s="75"/>
      <c r="L70" s="75"/>
      <c r="M70" s="75"/>
      <c r="N70" s="73" t="s">
        <v>59</v>
      </c>
      <c r="O70" s="82"/>
      <c r="P70" s="82"/>
      <c r="Q70" s="82"/>
      <c r="R70" s="82"/>
      <c r="S70" s="82"/>
      <c r="T70" s="73"/>
      <c r="U70" s="75" t="s">
        <v>59</v>
      </c>
      <c r="V70" s="75"/>
      <c r="W70" s="75"/>
      <c r="X70" s="75"/>
      <c r="Y70" s="73" t="s">
        <v>59</v>
      </c>
      <c r="Z70" s="49"/>
      <c r="AA70" s="49"/>
      <c r="AB70" s="49"/>
      <c r="AC70" s="49"/>
      <c r="AD70" s="50">
        <f t="shared" si="8"/>
        <v>0</v>
      </c>
      <c r="AE70" s="46"/>
      <c r="AF70" s="49"/>
      <c r="AG70" s="49"/>
      <c r="AH70" s="49"/>
      <c r="AI70" s="50">
        <f t="shared" si="9"/>
        <v>0</v>
      </c>
    </row>
    <row r="71" spans="1:35" s="40" customFormat="1" ht="31.5" customHeight="1" x14ac:dyDescent="0.2">
      <c r="A71" s="71" t="s">
        <v>186</v>
      </c>
      <c r="B71" s="11" t="s">
        <v>215</v>
      </c>
      <c r="C71" s="75"/>
      <c r="D71" s="75"/>
      <c r="E71" s="75"/>
      <c r="F71" s="75"/>
      <c r="G71" s="75"/>
      <c r="H71" s="73"/>
      <c r="I71" s="75"/>
      <c r="J71" s="37" t="s">
        <v>59</v>
      </c>
      <c r="K71" s="75"/>
      <c r="L71" s="75"/>
      <c r="M71" s="75"/>
      <c r="N71" s="73" t="s">
        <v>59</v>
      </c>
      <c r="O71" s="82"/>
      <c r="P71" s="82"/>
      <c r="Q71" s="82"/>
      <c r="R71" s="82"/>
      <c r="S71" s="82"/>
      <c r="T71" s="73"/>
      <c r="U71" s="75" t="s">
        <v>59</v>
      </c>
      <c r="V71" s="75"/>
      <c r="W71" s="75"/>
      <c r="X71" s="75"/>
      <c r="Y71" s="73" t="s">
        <v>59</v>
      </c>
      <c r="Z71" s="49"/>
      <c r="AA71" s="49"/>
      <c r="AB71" s="49"/>
      <c r="AC71" s="49"/>
      <c r="AD71" s="50">
        <f t="shared" si="8"/>
        <v>0</v>
      </c>
      <c r="AE71" s="46"/>
      <c r="AF71" s="49"/>
      <c r="AG71" s="49"/>
      <c r="AH71" s="49"/>
      <c r="AI71" s="50">
        <f t="shared" si="9"/>
        <v>0</v>
      </c>
    </row>
    <row r="72" spans="1:35" s="40" customFormat="1" ht="31.5" customHeight="1" x14ac:dyDescent="0.2">
      <c r="A72" s="71" t="s">
        <v>187</v>
      </c>
      <c r="B72" s="11" t="s">
        <v>216</v>
      </c>
      <c r="C72" s="75"/>
      <c r="D72" s="75"/>
      <c r="E72" s="75"/>
      <c r="F72" s="75"/>
      <c r="G72" s="75"/>
      <c r="H72" s="73"/>
      <c r="I72" s="75"/>
      <c r="J72" s="37" t="s">
        <v>47</v>
      </c>
      <c r="K72" s="75"/>
      <c r="L72" s="75"/>
      <c r="M72" s="75"/>
      <c r="N72" s="73" t="s">
        <v>47</v>
      </c>
      <c r="O72" s="82"/>
      <c r="P72" s="82"/>
      <c r="Q72" s="82"/>
      <c r="R72" s="82"/>
      <c r="S72" s="82"/>
      <c r="T72" s="73"/>
      <c r="U72" s="75" t="s">
        <v>47</v>
      </c>
      <c r="V72" s="75"/>
      <c r="W72" s="75"/>
      <c r="X72" s="75"/>
      <c r="Y72" s="73" t="s">
        <v>47</v>
      </c>
      <c r="Z72" s="49"/>
      <c r="AA72" s="49"/>
      <c r="AB72" s="49"/>
      <c r="AC72" s="49"/>
      <c r="AD72" s="50">
        <f t="shared" si="8"/>
        <v>0</v>
      </c>
      <c r="AE72" s="46"/>
      <c r="AF72" s="49"/>
      <c r="AG72" s="49"/>
      <c r="AH72" s="49"/>
      <c r="AI72" s="50">
        <f t="shared" si="9"/>
        <v>0</v>
      </c>
    </row>
    <row r="73" spans="1:35" s="40" customFormat="1" ht="33.75" customHeight="1" x14ac:dyDescent="0.2">
      <c r="A73" s="71" t="s">
        <v>188</v>
      </c>
      <c r="B73" s="11" t="s">
        <v>217</v>
      </c>
      <c r="C73" s="75"/>
      <c r="D73" s="75"/>
      <c r="E73" s="75"/>
      <c r="F73" s="75"/>
      <c r="G73" s="75"/>
      <c r="H73" s="73"/>
      <c r="I73" s="75"/>
      <c r="J73" s="37" t="s">
        <v>302</v>
      </c>
      <c r="K73" s="75"/>
      <c r="L73" s="75"/>
      <c r="M73" s="75"/>
      <c r="N73" s="73" t="s">
        <v>302</v>
      </c>
      <c r="O73" s="82"/>
      <c r="P73" s="82"/>
      <c r="Q73" s="82"/>
      <c r="R73" s="82"/>
      <c r="S73" s="82"/>
      <c r="T73" s="73"/>
      <c r="U73" s="75" t="s">
        <v>47</v>
      </c>
      <c r="V73" s="75"/>
      <c r="W73" s="75"/>
      <c r="X73" s="75"/>
      <c r="Y73" s="73" t="s">
        <v>47</v>
      </c>
      <c r="Z73" s="49"/>
      <c r="AA73" s="49"/>
      <c r="AB73" s="49"/>
      <c r="AC73" s="49"/>
      <c r="AD73" s="50">
        <f t="shared" si="8"/>
        <v>0</v>
      </c>
      <c r="AE73" s="46"/>
      <c r="AF73" s="49"/>
      <c r="AG73" s="49"/>
      <c r="AH73" s="49"/>
      <c r="AI73" s="50">
        <f t="shared" si="9"/>
        <v>0</v>
      </c>
    </row>
    <row r="74" spans="1:35" s="40" customFormat="1" ht="44.25" customHeight="1" x14ac:dyDescent="0.2">
      <c r="A74" s="71" t="s">
        <v>189</v>
      </c>
      <c r="B74" s="11" t="s">
        <v>123</v>
      </c>
      <c r="C74" s="75"/>
      <c r="D74" s="75"/>
      <c r="E74" s="75"/>
      <c r="F74" s="75"/>
      <c r="G74" s="75"/>
      <c r="H74" s="73"/>
      <c r="I74" s="75"/>
      <c r="J74" s="75"/>
      <c r="K74" s="75"/>
      <c r="L74" s="75"/>
      <c r="M74" s="75"/>
      <c r="N74" s="73"/>
      <c r="O74" s="82"/>
      <c r="P74" s="82"/>
      <c r="Q74" s="82"/>
      <c r="R74" s="82"/>
      <c r="S74" s="82"/>
      <c r="T74" s="73"/>
      <c r="U74" s="75"/>
      <c r="V74" s="75"/>
      <c r="W74" s="75"/>
      <c r="X74" s="75"/>
      <c r="Y74" s="73"/>
      <c r="Z74" s="49"/>
      <c r="AA74" s="49"/>
      <c r="AB74" s="49"/>
      <c r="AC74" s="49"/>
      <c r="AD74" s="50">
        <f t="shared" si="8"/>
        <v>0</v>
      </c>
      <c r="AE74" s="49"/>
      <c r="AF74" s="20"/>
      <c r="AG74" s="49"/>
      <c r="AH74" s="49"/>
      <c r="AI74" s="50">
        <f t="shared" si="9"/>
        <v>0</v>
      </c>
    </row>
    <row r="75" spans="1:35" s="40" customFormat="1" ht="18.75" customHeight="1" x14ac:dyDescent="0.2">
      <c r="A75" s="71" t="s">
        <v>190</v>
      </c>
      <c r="B75" s="11" t="s">
        <v>107</v>
      </c>
      <c r="C75" s="75"/>
      <c r="D75" s="75"/>
      <c r="E75" s="75"/>
      <c r="F75" s="75"/>
      <c r="G75" s="75"/>
      <c r="H75" s="73"/>
      <c r="I75" s="75"/>
      <c r="J75" s="75"/>
      <c r="K75" s="75" t="s">
        <v>47</v>
      </c>
      <c r="L75" s="75"/>
      <c r="M75" s="75"/>
      <c r="N75" s="73" t="s">
        <v>47</v>
      </c>
      <c r="O75" s="82"/>
      <c r="P75" s="82"/>
      <c r="Q75" s="82"/>
      <c r="R75" s="82"/>
      <c r="S75" s="82"/>
      <c r="T75" s="73"/>
      <c r="U75" s="75"/>
      <c r="V75" s="75" t="s">
        <v>47</v>
      </c>
      <c r="W75" s="75"/>
      <c r="X75" s="75"/>
      <c r="Y75" s="73" t="s">
        <v>47</v>
      </c>
      <c r="Z75" s="49"/>
      <c r="AA75" s="49"/>
      <c r="AB75" s="49"/>
      <c r="AC75" s="49"/>
      <c r="AD75" s="50">
        <f t="shared" si="8"/>
        <v>0</v>
      </c>
      <c r="AE75" s="49"/>
      <c r="AF75" s="46"/>
      <c r="AG75" s="49"/>
      <c r="AH75" s="49"/>
      <c r="AI75" s="50">
        <f t="shared" si="9"/>
        <v>0</v>
      </c>
    </row>
    <row r="76" spans="1:35" s="40" customFormat="1" x14ac:dyDescent="0.2">
      <c r="A76" s="71" t="s">
        <v>191</v>
      </c>
      <c r="B76" s="11" t="s">
        <v>108</v>
      </c>
      <c r="C76" s="75"/>
      <c r="D76" s="75"/>
      <c r="E76" s="75"/>
      <c r="F76" s="75"/>
      <c r="G76" s="75"/>
      <c r="H76" s="73"/>
      <c r="I76" s="75"/>
      <c r="J76" s="75"/>
      <c r="K76" s="75" t="s">
        <v>303</v>
      </c>
      <c r="L76" s="75"/>
      <c r="M76" s="75"/>
      <c r="N76" s="73" t="s">
        <v>303</v>
      </c>
      <c r="O76" s="82"/>
      <c r="P76" s="82"/>
      <c r="Q76" s="82"/>
      <c r="R76" s="82"/>
      <c r="S76" s="82"/>
      <c r="T76" s="73"/>
      <c r="U76" s="75"/>
      <c r="V76" s="75" t="s">
        <v>52</v>
      </c>
      <c r="W76" s="75"/>
      <c r="X76" s="75"/>
      <c r="Y76" s="73" t="s">
        <v>52</v>
      </c>
      <c r="Z76" s="49"/>
      <c r="AA76" s="49"/>
      <c r="AB76" s="49"/>
      <c r="AC76" s="49"/>
      <c r="AD76" s="50">
        <f t="shared" si="8"/>
        <v>0</v>
      </c>
      <c r="AE76" s="49"/>
      <c r="AF76" s="46"/>
      <c r="AG76" s="49"/>
      <c r="AH76" s="49"/>
      <c r="AI76" s="50">
        <f t="shared" si="9"/>
        <v>0</v>
      </c>
    </row>
    <row r="77" spans="1:35" s="40" customFormat="1" x14ac:dyDescent="0.2">
      <c r="A77" s="71" t="s">
        <v>192</v>
      </c>
      <c r="B77" s="11" t="s">
        <v>109</v>
      </c>
      <c r="C77" s="75"/>
      <c r="D77" s="75"/>
      <c r="E77" s="75"/>
      <c r="F77" s="75"/>
      <c r="G77" s="75"/>
      <c r="H77" s="73"/>
      <c r="I77" s="75"/>
      <c r="J77" s="75"/>
      <c r="K77" s="75" t="s">
        <v>47</v>
      </c>
      <c r="L77" s="75"/>
      <c r="M77" s="75"/>
      <c r="N77" s="73" t="s">
        <v>47</v>
      </c>
      <c r="O77" s="82"/>
      <c r="P77" s="82"/>
      <c r="Q77" s="82"/>
      <c r="R77" s="82"/>
      <c r="S77" s="82"/>
      <c r="T77" s="73"/>
      <c r="U77" s="75"/>
      <c r="V77" s="75" t="s">
        <v>47</v>
      </c>
      <c r="W77" s="75"/>
      <c r="X77" s="75"/>
      <c r="Y77" s="73" t="s">
        <v>47</v>
      </c>
      <c r="Z77" s="49"/>
      <c r="AA77" s="49"/>
      <c r="AB77" s="49"/>
      <c r="AC77" s="49"/>
      <c r="AD77" s="50">
        <f t="shared" si="8"/>
        <v>0</v>
      </c>
      <c r="AE77" s="49"/>
      <c r="AF77" s="46"/>
      <c r="AG77" s="49"/>
      <c r="AH77" s="49"/>
      <c r="AI77" s="50">
        <f t="shared" si="9"/>
        <v>0</v>
      </c>
    </row>
    <row r="78" spans="1:35" s="40" customFormat="1" ht="30.75" customHeight="1" x14ac:dyDescent="0.2">
      <c r="A78" s="71" t="s">
        <v>193</v>
      </c>
      <c r="B78" s="11" t="s">
        <v>218</v>
      </c>
      <c r="C78" s="75"/>
      <c r="D78" s="75"/>
      <c r="E78" s="75"/>
      <c r="F78" s="75"/>
      <c r="G78" s="75"/>
      <c r="H78" s="73"/>
      <c r="I78" s="75"/>
      <c r="J78" s="75"/>
      <c r="K78" s="75" t="s">
        <v>46</v>
      </c>
      <c r="L78" s="75"/>
      <c r="M78" s="75"/>
      <c r="N78" s="73" t="s">
        <v>46</v>
      </c>
      <c r="O78" s="82"/>
      <c r="P78" s="82"/>
      <c r="Q78" s="82"/>
      <c r="R78" s="82"/>
      <c r="S78" s="82"/>
      <c r="T78" s="73"/>
      <c r="U78" s="75"/>
      <c r="V78" s="75" t="s">
        <v>46</v>
      </c>
      <c r="W78" s="75"/>
      <c r="X78" s="75"/>
      <c r="Y78" s="73" t="s">
        <v>46</v>
      </c>
      <c r="Z78" s="49"/>
      <c r="AA78" s="49"/>
      <c r="AB78" s="49"/>
      <c r="AC78" s="49"/>
      <c r="AD78" s="50">
        <f t="shared" si="8"/>
        <v>0</v>
      </c>
      <c r="AE78" s="49"/>
      <c r="AF78" s="46"/>
      <c r="AG78" s="49"/>
      <c r="AH78" s="49"/>
      <c r="AI78" s="50">
        <f t="shared" si="9"/>
        <v>0</v>
      </c>
    </row>
    <row r="79" spans="1:35" s="40" customFormat="1" ht="29.25" customHeight="1" x14ac:dyDescent="0.2">
      <c r="A79" s="71" t="s">
        <v>194</v>
      </c>
      <c r="B79" s="11" t="s">
        <v>219</v>
      </c>
      <c r="C79" s="75"/>
      <c r="D79" s="75"/>
      <c r="E79" s="75"/>
      <c r="F79" s="75"/>
      <c r="G79" s="75"/>
      <c r="H79" s="73"/>
      <c r="I79" s="75"/>
      <c r="J79" s="75"/>
      <c r="K79" s="75" t="s">
        <v>304</v>
      </c>
      <c r="L79" s="75"/>
      <c r="M79" s="75"/>
      <c r="N79" s="73" t="s">
        <v>304</v>
      </c>
      <c r="O79" s="82"/>
      <c r="P79" s="82"/>
      <c r="Q79" s="82"/>
      <c r="R79" s="82"/>
      <c r="S79" s="82"/>
      <c r="T79" s="73"/>
      <c r="U79" s="75"/>
      <c r="V79" s="75" t="s">
        <v>47</v>
      </c>
      <c r="W79" s="75"/>
      <c r="X79" s="75"/>
      <c r="Y79" s="73" t="s">
        <v>47</v>
      </c>
      <c r="Z79" s="49"/>
      <c r="AA79" s="49"/>
      <c r="AB79" s="49"/>
      <c r="AC79" s="49"/>
      <c r="AD79" s="50">
        <f t="shared" si="8"/>
        <v>0</v>
      </c>
      <c r="AE79" s="49"/>
      <c r="AF79" s="46"/>
      <c r="AG79" s="49"/>
      <c r="AH79" s="49"/>
      <c r="AI79" s="50">
        <f t="shared" si="9"/>
        <v>0</v>
      </c>
    </row>
    <row r="80" spans="1:35" s="40" customFormat="1" ht="31.5" customHeight="1" x14ac:dyDescent="0.2">
      <c r="A80" s="71" t="s">
        <v>195</v>
      </c>
      <c r="B80" s="11" t="s">
        <v>220</v>
      </c>
      <c r="C80" s="75"/>
      <c r="D80" s="75"/>
      <c r="E80" s="75"/>
      <c r="F80" s="75"/>
      <c r="G80" s="75"/>
      <c r="H80" s="73"/>
      <c r="I80" s="75"/>
      <c r="J80" s="75"/>
      <c r="K80" s="75" t="s">
        <v>63</v>
      </c>
      <c r="L80" s="75"/>
      <c r="M80" s="75"/>
      <c r="N80" s="73" t="s">
        <v>63</v>
      </c>
      <c r="O80" s="82"/>
      <c r="P80" s="82"/>
      <c r="Q80" s="82"/>
      <c r="R80" s="82"/>
      <c r="S80" s="82"/>
      <c r="T80" s="73"/>
      <c r="U80" s="75"/>
      <c r="V80" s="75" t="s">
        <v>63</v>
      </c>
      <c r="W80" s="75"/>
      <c r="X80" s="75"/>
      <c r="Y80" s="73" t="s">
        <v>63</v>
      </c>
      <c r="Z80" s="49"/>
      <c r="AA80" s="49"/>
      <c r="AB80" s="49"/>
      <c r="AC80" s="49"/>
      <c r="AD80" s="50">
        <f t="shared" si="8"/>
        <v>0</v>
      </c>
      <c r="AE80" s="49"/>
      <c r="AF80" s="46"/>
      <c r="AG80" s="49"/>
      <c r="AH80" s="49"/>
      <c r="AI80" s="50">
        <f t="shared" si="9"/>
        <v>0</v>
      </c>
    </row>
    <row r="81" spans="1:35" s="40" customFormat="1" ht="28.5" customHeight="1" x14ac:dyDescent="0.2">
      <c r="A81" s="71" t="s">
        <v>196</v>
      </c>
      <c r="B81" s="11" t="s">
        <v>221</v>
      </c>
      <c r="C81" s="75"/>
      <c r="D81" s="75"/>
      <c r="E81" s="75"/>
      <c r="F81" s="75"/>
      <c r="G81" s="75"/>
      <c r="H81" s="73"/>
      <c r="I81" s="75"/>
      <c r="J81" s="75"/>
      <c r="K81" s="75" t="s">
        <v>47</v>
      </c>
      <c r="L81" s="75"/>
      <c r="M81" s="75"/>
      <c r="N81" s="73" t="s">
        <v>47</v>
      </c>
      <c r="O81" s="82"/>
      <c r="P81" s="82"/>
      <c r="Q81" s="82"/>
      <c r="R81" s="82"/>
      <c r="S81" s="82"/>
      <c r="T81" s="73"/>
      <c r="U81" s="75"/>
      <c r="V81" s="75" t="s">
        <v>47</v>
      </c>
      <c r="W81" s="75"/>
      <c r="X81" s="75"/>
      <c r="Y81" s="73" t="s">
        <v>47</v>
      </c>
      <c r="Z81" s="49"/>
      <c r="AA81" s="49"/>
      <c r="AB81" s="49"/>
      <c r="AC81" s="49"/>
      <c r="AD81" s="50">
        <f t="shared" si="8"/>
        <v>0</v>
      </c>
      <c r="AE81" s="49"/>
      <c r="AF81" s="46"/>
      <c r="AG81" s="49"/>
      <c r="AH81" s="49"/>
      <c r="AI81" s="50">
        <f t="shared" si="9"/>
        <v>0</v>
      </c>
    </row>
    <row r="82" spans="1:35" s="40" customFormat="1" ht="29.25" customHeight="1" x14ac:dyDescent="0.2">
      <c r="A82" s="71" t="s">
        <v>197</v>
      </c>
      <c r="B82" s="11" t="s">
        <v>222</v>
      </c>
      <c r="C82" s="75"/>
      <c r="D82" s="75"/>
      <c r="E82" s="75"/>
      <c r="F82" s="75"/>
      <c r="G82" s="75"/>
      <c r="H82" s="73"/>
      <c r="I82" s="75"/>
      <c r="J82" s="75"/>
      <c r="K82" s="75" t="s">
        <v>63</v>
      </c>
      <c r="L82" s="75"/>
      <c r="M82" s="75"/>
      <c r="N82" s="73" t="s">
        <v>63</v>
      </c>
      <c r="O82" s="82"/>
      <c r="P82" s="82"/>
      <c r="Q82" s="82"/>
      <c r="R82" s="82"/>
      <c r="S82" s="82"/>
      <c r="T82" s="73"/>
      <c r="U82" s="75"/>
      <c r="V82" s="75" t="s">
        <v>63</v>
      </c>
      <c r="W82" s="75"/>
      <c r="X82" s="75"/>
      <c r="Y82" s="73" t="s">
        <v>63</v>
      </c>
      <c r="Z82" s="49"/>
      <c r="AA82" s="49"/>
      <c r="AB82" s="49"/>
      <c r="AC82" s="49"/>
      <c r="AD82" s="50">
        <f t="shared" si="8"/>
        <v>0</v>
      </c>
      <c r="AE82" s="49"/>
      <c r="AF82" s="46"/>
      <c r="AG82" s="49"/>
      <c r="AH82" s="49"/>
      <c r="AI82" s="50">
        <f t="shared" si="9"/>
        <v>0</v>
      </c>
    </row>
    <row r="83" spans="1:35" s="40" customFormat="1" ht="31.5" customHeight="1" x14ac:dyDescent="0.2">
      <c r="A83" s="71" t="s">
        <v>198</v>
      </c>
      <c r="B83" s="11" t="s">
        <v>223</v>
      </c>
      <c r="C83" s="75"/>
      <c r="D83" s="75"/>
      <c r="E83" s="75"/>
      <c r="F83" s="75"/>
      <c r="G83" s="75"/>
      <c r="H83" s="73"/>
      <c r="I83" s="75"/>
      <c r="J83" s="75"/>
      <c r="K83" s="75" t="s">
        <v>58</v>
      </c>
      <c r="L83" s="75"/>
      <c r="M83" s="75"/>
      <c r="N83" s="73" t="s">
        <v>58</v>
      </c>
      <c r="O83" s="82"/>
      <c r="P83" s="82"/>
      <c r="Q83" s="82"/>
      <c r="R83" s="82"/>
      <c r="S83" s="82"/>
      <c r="T83" s="73"/>
      <c r="U83" s="75"/>
      <c r="V83" s="75" t="s">
        <v>59</v>
      </c>
      <c r="W83" s="75"/>
      <c r="X83" s="75"/>
      <c r="Y83" s="73" t="s">
        <v>59</v>
      </c>
      <c r="Z83" s="49"/>
      <c r="AA83" s="49"/>
      <c r="AB83" s="49"/>
      <c r="AC83" s="49"/>
      <c r="AD83" s="50">
        <f t="shared" si="8"/>
        <v>0</v>
      </c>
      <c r="AE83" s="49"/>
      <c r="AF83" s="46"/>
      <c r="AG83" s="49"/>
      <c r="AH83" s="49"/>
      <c r="AI83" s="50">
        <f t="shared" si="9"/>
        <v>0</v>
      </c>
    </row>
    <row r="84" spans="1:35" s="40" customFormat="1" ht="25.5" x14ac:dyDescent="0.2">
      <c r="A84" s="71" t="s">
        <v>199</v>
      </c>
      <c r="B84" s="11" t="s">
        <v>224</v>
      </c>
      <c r="C84" s="75"/>
      <c r="D84" s="75"/>
      <c r="E84" s="75"/>
      <c r="F84" s="75"/>
      <c r="G84" s="75"/>
      <c r="H84" s="73"/>
      <c r="I84" s="75"/>
      <c r="J84" s="75"/>
      <c r="K84" s="36" t="s">
        <v>305</v>
      </c>
      <c r="L84" s="75"/>
      <c r="M84" s="75"/>
      <c r="N84" s="73" t="s">
        <v>305</v>
      </c>
      <c r="O84" s="82"/>
      <c r="P84" s="82"/>
      <c r="Q84" s="82"/>
      <c r="R84" s="82"/>
      <c r="S84" s="82"/>
      <c r="T84" s="73"/>
      <c r="U84" s="75"/>
      <c r="V84" s="44"/>
      <c r="W84" s="75" t="s">
        <v>47</v>
      </c>
      <c r="X84" s="75"/>
      <c r="Y84" s="73" t="s">
        <v>47</v>
      </c>
      <c r="Z84" s="49"/>
      <c r="AA84" s="49"/>
      <c r="AB84" s="49"/>
      <c r="AC84" s="49"/>
      <c r="AD84" s="50">
        <f t="shared" si="8"/>
        <v>0</v>
      </c>
      <c r="AE84" s="49"/>
      <c r="AF84" s="49"/>
      <c r="AG84" s="45"/>
      <c r="AH84" s="49"/>
      <c r="AI84" s="50">
        <f t="shared" si="9"/>
        <v>0</v>
      </c>
    </row>
    <row r="85" spans="1:35" s="40" customFormat="1" ht="25.5" x14ac:dyDescent="0.2">
      <c r="A85" s="71" t="s">
        <v>200</v>
      </c>
      <c r="B85" s="11" t="s">
        <v>225</v>
      </c>
      <c r="C85" s="75"/>
      <c r="D85" s="75"/>
      <c r="E85" s="75"/>
      <c r="F85" s="75"/>
      <c r="G85" s="75"/>
      <c r="H85" s="73"/>
      <c r="I85" s="75"/>
      <c r="J85" s="75"/>
      <c r="K85" s="36" t="s">
        <v>59</v>
      </c>
      <c r="L85" s="75"/>
      <c r="M85" s="75"/>
      <c r="N85" s="73" t="s">
        <v>59</v>
      </c>
      <c r="O85" s="82"/>
      <c r="P85" s="82"/>
      <c r="Q85" s="82"/>
      <c r="R85" s="82"/>
      <c r="S85" s="82"/>
      <c r="T85" s="73"/>
      <c r="U85" s="75"/>
      <c r="V85" s="44"/>
      <c r="W85" s="75" t="s">
        <v>59</v>
      </c>
      <c r="X85" s="75"/>
      <c r="Y85" s="73" t="s">
        <v>59</v>
      </c>
      <c r="Z85" s="49"/>
      <c r="AA85" s="49"/>
      <c r="AB85" s="49"/>
      <c r="AC85" s="49"/>
      <c r="AD85" s="50">
        <f t="shared" si="8"/>
        <v>0</v>
      </c>
      <c r="AE85" s="49"/>
      <c r="AF85" s="49"/>
      <c r="AG85" s="46"/>
      <c r="AH85" s="49"/>
      <c r="AI85" s="50">
        <f t="shared" si="9"/>
        <v>0</v>
      </c>
    </row>
    <row r="86" spans="1:35" s="40" customFormat="1" x14ac:dyDescent="0.2">
      <c r="A86" s="71" t="s">
        <v>201</v>
      </c>
      <c r="B86" s="11" t="s">
        <v>110</v>
      </c>
      <c r="C86" s="75"/>
      <c r="D86" s="75"/>
      <c r="E86" s="75"/>
      <c r="F86" s="75"/>
      <c r="G86" s="75"/>
      <c r="H86" s="73"/>
      <c r="I86" s="75"/>
      <c r="J86" s="75"/>
      <c r="K86" s="75"/>
      <c r="L86" s="75" t="s">
        <v>59</v>
      </c>
      <c r="M86" s="75"/>
      <c r="N86" s="73" t="s">
        <v>59</v>
      </c>
      <c r="O86" s="82"/>
      <c r="P86" s="82"/>
      <c r="Q86" s="82"/>
      <c r="R86" s="82"/>
      <c r="S86" s="82"/>
      <c r="T86" s="73"/>
      <c r="U86" s="75"/>
      <c r="V86" s="75"/>
      <c r="W86" s="75" t="s">
        <v>45</v>
      </c>
      <c r="X86" s="75"/>
      <c r="Y86" s="73" t="s">
        <v>45</v>
      </c>
      <c r="Z86" s="49"/>
      <c r="AA86" s="49"/>
      <c r="AB86" s="49"/>
      <c r="AC86" s="49"/>
      <c r="AD86" s="50">
        <f t="shared" si="8"/>
        <v>0</v>
      </c>
      <c r="AE86" s="49"/>
      <c r="AF86" s="49"/>
      <c r="AG86" s="46"/>
      <c r="AH86" s="49"/>
      <c r="AI86" s="50">
        <f t="shared" si="9"/>
        <v>0</v>
      </c>
    </row>
    <row r="87" spans="1:35" s="40" customFormat="1" ht="16.5" customHeight="1" x14ac:dyDescent="0.2">
      <c r="A87" s="71" t="s">
        <v>202</v>
      </c>
      <c r="B87" s="11" t="s">
        <v>111</v>
      </c>
      <c r="C87" s="75"/>
      <c r="D87" s="75"/>
      <c r="E87" s="75"/>
      <c r="F87" s="75"/>
      <c r="G87" s="75"/>
      <c r="H87" s="73"/>
      <c r="I87" s="75"/>
      <c r="J87" s="75"/>
      <c r="K87" s="75"/>
      <c r="L87" s="75" t="s">
        <v>45</v>
      </c>
      <c r="M87" s="75"/>
      <c r="N87" s="73" t="s">
        <v>45</v>
      </c>
      <c r="O87" s="82"/>
      <c r="P87" s="82"/>
      <c r="Q87" s="82"/>
      <c r="R87" s="82"/>
      <c r="S87" s="82"/>
      <c r="T87" s="73"/>
      <c r="U87" s="75"/>
      <c r="V87" s="75"/>
      <c r="W87" s="75" t="s">
        <v>45</v>
      </c>
      <c r="X87" s="75"/>
      <c r="Y87" s="73" t="s">
        <v>45</v>
      </c>
      <c r="Z87" s="49"/>
      <c r="AA87" s="49"/>
      <c r="AB87" s="49"/>
      <c r="AC87" s="49"/>
      <c r="AD87" s="50">
        <f t="shared" si="8"/>
        <v>0</v>
      </c>
      <c r="AE87" s="49"/>
      <c r="AF87" s="49"/>
      <c r="AG87" s="46"/>
      <c r="AH87" s="49"/>
      <c r="AI87" s="50">
        <f t="shared" si="9"/>
        <v>0</v>
      </c>
    </row>
    <row r="88" spans="1:35" s="40" customFormat="1" ht="15.75" customHeight="1" x14ac:dyDescent="0.2">
      <c r="A88" s="71" t="s">
        <v>203</v>
      </c>
      <c r="B88" s="11" t="s">
        <v>112</v>
      </c>
      <c r="C88" s="75"/>
      <c r="D88" s="75"/>
      <c r="E88" s="75"/>
      <c r="F88" s="75"/>
      <c r="G88" s="75"/>
      <c r="H88" s="73"/>
      <c r="I88" s="75"/>
      <c r="J88" s="75"/>
      <c r="K88" s="75"/>
      <c r="L88" s="75" t="s">
        <v>59</v>
      </c>
      <c r="M88" s="75"/>
      <c r="N88" s="73" t="s">
        <v>59</v>
      </c>
      <c r="O88" s="82"/>
      <c r="P88" s="82"/>
      <c r="Q88" s="82"/>
      <c r="R88" s="82"/>
      <c r="S88" s="82"/>
      <c r="T88" s="73"/>
      <c r="U88" s="75"/>
      <c r="V88" s="75"/>
      <c r="W88" s="75" t="s">
        <v>59</v>
      </c>
      <c r="X88" s="75"/>
      <c r="Y88" s="73" t="s">
        <v>59</v>
      </c>
      <c r="Z88" s="49"/>
      <c r="AA88" s="49"/>
      <c r="AB88" s="49"/>
      <c r="AC88" s="49"/>
      <c r="AD88" s="50">
        <f t="shared" si="8"/>
        <v>0</v>
      </c>
      <c r="AE88" s="49"/>
      <c r="AF88" s="49"/>
      <c r="AG88" s="46"/>
      <c r="AH88" s="49"/>
      <c r="AI88" s="50">
        <f t="shared" si="9"/>
        <v>0</v>
      </c>
    </row>
    <row r="89" spans="1:35" s="40" customFormat="1" ht="29.25" customHeight="1" x14ac:dyDescent="0.2">
      <c r="A89" s="71" t="s">
        <v>204</v>
      </c>
      <c r="B89" s="11" t="s">
        <v>226</v>
      </c>
      <c r="C89" s="75"/>
      <c r="D89" s="75"/>
      <c r="E89" s="75"/>
      <c r="F89" s="75"/>
      <c r="G89" s="75"/>
      <c r="H89" s="73"/>
      <c r="I89" s="75"/>
      <c r="J89" s="75"/>
      <c r="K89" s="75"/>
      <c r="L89" s="75" t="s">
        <v>45</v>
      </c>
      <c r="M89" s="75"/>
      <c r="N89" s="73" t="s">
        <v>45</v>
      </c>
      <c r="O89" s="82"/>
      <c r="P89" s="82"/>
      <c r="Q89" s="82"/>
      <c r="R89" s="82"/>
      <c r="S89" s="82"/>
      <c r="T89" s="73"/>
      <c r="U89" s="75"/>
      <c r="V89" s="75"/>
      <c r="W89" s="75" t="s">
        <v>45</v>
      </c>
      <c r="X89" s="75"/>
      <c r="Y89" s="73" t="s">
        <v>45</v>
      </c>
      <c r="Z89" s="49"/>
      <c r="AA89" s="49"/>
      <c r="AB89" s="49"/>
      <c r="AC89" s="49"/>
      <c r="AD89" s="50">
        <f t="shared" si="8"/>
        <v>0</v>
      </c>
      <c r="AE89" s="49"/>
      <c r="AF89" s="49"/>
      <c r="AG89" s="46"/>
      <c r="AH89" s="49"/>
      <c r="AI89" s="50">
        <f t="shared" si="9"/>
        <v>0</v>
      </c>
    </row>
    <row r="90" spans="1:35" s="40" customFormat="1" ht="29.25" customHeight="1" x14ac:dyDescent="0.2">
      <c r="A90" s="71" t="s">
        <v>205</v>
      </c>
      <c r="B90" s="11" t="s">
        <v>227</v>
      </c>
      <c r="C90" s="75"/>
      <c r="D90" s="75"/>
      <c r="E90" s="75"/>
      <c r="F90" s="75"/>
      <c r="G90" s="75"/>
      <c r="H90" s="73"/>
      <c r="I90" s="75"/>
      <c r="J90" s="75"/>
      <c r="K90" s="75"/>
      <c r="L90" s="75" t="s">
        <v>59</v>
      </c>
      <c r="M90" s="75"/>
      <c r="N90" s="73" t="s">
        <v>59</v>
      </c>
      <c r="O90" s="82"/>
      <c r="P90" s="82"/>
      <c r="Q90" s="82"/>
      <c r="R90" s="82"/>
      <c r="S90" s="82"/>
      <c r="T90" s="73"/>
      <c r="U90" s="75"/>
      <c r="V90" s="75"/>
      <c r="W90" s="75" t="s">
        <v>59</v>
      </c>
      <c r="X90" s="75"/>
      <c r="Y90" s="73" t="s">
        <v>59</v>
      </c>
      <c r="Z90" s="49"/>
      <c r="AA90" s="49"/>
      <c r="AB90" s="49"/>
      <c r="AC90" s="49"/>
      <c r="AD90" s="50">
        <f t="shared" si="8"/>
        <v>0</v>
      </c>
      <c r="AE90" s="49"/>
      <c r="AF90" s="49"/>
      <c r="AG90" s="46"/>
      <c r="AH90" s="49"/>
      <c r="AI90" s="50">
        <f t="shared" si="9"/>
        <v>0</v>
      </c>
    </row>
    <row r="91" spans="1:35" s="40" customFormat="1" ht="32.25" customHeight="1" x14ac:dyDescent="0.2">
      <c r="A91" s="71" t="s">
        <v>206</v>
      </c>
      <c r="B91" s="11" t="s">
        <v>228</v>
      </c>
      <c r="C91" s="75"/>
      <c r="D91" s="75"/>
      <c r="E91" s="75"/>
      <c r="F91" s="75"/>
      <c r="G91" s="75"/>
      <c r="H91" s="73"/>
      <c r="I91" s="75"/>
      <c r="J91" s="75"/>
      <c r="K91" s="75"/>
      <c r="L91" s="75" t="s">
        <v>47</v>
      </c>
      <c r="M91" s="75"/>
      <c r="N91" s="73" t="s">
        <v>47</v>
      </c>
      <c r="O91" s="82"/>
      <c r="P91" s="82"/>
      <c r="Q91" s="82"/>
      <c r="R91" s="82"/>
      <c r="S91" s="82"/>
      <c r="T91" s="73"/>
      <c r="U91" s="75"/>
      <c r="V91" s="75"/>
      <c r="W91" s="75" t="s">
        <v>47</v>
      </c>
      <c r="X91" s="75"/>
      <c r="Y91" s="73" t="s">
        <v>47</v>
      </c>
      <c r="Z91" s="49"/>
      <c r="AA91" s="49"/>
      <c r="AB91" s="49"/>
      <c r="AC91" s="49"/>
      <c r="AD91" s="50">
        <f t="shared" si="8"/>
        <v>0</v>
      </c>
      <c r="AE91" s="49"/>
      <c r="AF91" s="49"/>
      <c r="AG91" s="46"/>
      <c r="AH91" s="49"/>
      <c r="AI91" s="50">
        <f t="shared" si="9"/>
        <v>0</v>
      </c>
    </row>
    <row r="92" spans="1:35" s="40" customFormat="1" ht="32.25" customHeight="1" x14ac:dyDescent="0.2">
      <c r="A92" s="71" t="s">
        <v>207</v>
      </c>
      <c r="B92" s="11" t="s">
        <v>229</v>
      </c>
      <c r="C92" s="75"/>
      <c r="D92" s="75"/>
      <c r="E92" s="75"/>
      <c r="F92" s="75"/>
      <c r="G92" s="75"/>
      <c r="H92" s="73"/>
      <c r="I92" s="75"/>
      <c r="J92" s="75"/>
      <c r="K92" s="75"/>
      <c r="L92" s="75" t="s">
        <v>47</v>
      </c>
      <c r="M92" s="75"/>
      <c r="N92" s="73" t="s">
        <v>47</v>
      </c>
      <c r="O92" s="82"/>
      <c r="P92" s="82"/>
      <c r="Q92" s="82"/>
      <c r="R92" s="82"/>
      <c r="S92" s="82"/>
      <c r="T92" s="73"/>
      <c r="U92" s="75"/>
      <c r="V92" s="75"/>
      <c r="W92" s="75" t="s">
        <v>47</v>
      </c>
      <c r="X92" s="75"/>
      <c r="Y92" s="73" t="s">
        <v>47</v>
      </c>
      <c r="Z92" s="49"/>
      <c r="AA92" s="49"/>
      <c r="AB92" s="49"/>
      <c r="AC92" s="49"/>
      <c r="AD92" s="50">
        <f t="shared" si="8"/>
        <v>0</v>
      </c>
      <c r="AE92" s="49"/>
      <c r="AF92" s="49"/>
      <c r="AG92" s="46"/>
      <c r="AH92" s="49"/>
      <c r="AI92" s="50">
        <f t="shared" si="9"/>
        <v>0</v>
      </c>
    </row>
    <row r="93" spans="1:35" s="40" customFormat="1" ht="30.75" customHeight="1" x14ac:dyDescent="0.2">
      <c r="A93" s="71" t="s">
        <v>208</v>
      </c>
      <c r="B93" s="11" t="s">
        <v>230</v>
      </c>
      <c r="C93" s="75"/>
      <c r="D93" s="75"/>
      <c r="E93" s="75"/>
      <c r="F93" s="75"/>
      <c r="G93" s="75"/>
      <c r="H93" s="73"/>
      <c r="I93" s="75"/>
      <c r="J93" s="75"/>
      <c r="K93" s="75"/>
      <c r="L93" s="75" t="s">
        <v>47</v>
      </c>
      <c r="M93" s="75"/>
      <c r="N93" s="73" t="s">
        <v>47</v>
      </c>
      <c r="O93" s="82"/>
      <c r="P93" s="82"/>
      <c r="Q93" s="82"/>
      <c r="R93" s="82"/>
      <c r="S93" s="82"/>
      <c r="T93" s="73"/>
      <c r="U93" s="75"/>
      <c r="V93" s="75"/>
      <c r="W93" s="75" t="s">
        <v>47</v>
      </c>
      <c r="X93" s="75"/>
      <c r="Y93" s="73" t="s">
        <v>47</v>
      </c>
      <c r="Z93" s="49"/>
      <c r="AA93" s="49"/>
      <c r="AB93" s="49"/>
      <c r="AC93" s="49"/>
      <c r="AD93" s="50">
        <f t="shared" si="8"/>
        <v>0</v>
      </c>
      <c r="AE93" s="49"/>
      <c r="AF93" s="49"/>
      <c r="AG93" s="46"/>
      <c r="AH93" s="49"/>
      <c r="AI93" s="50">
        <f t="shared" si="9"/>
        <v>0</v>
      </c>
    </row>
    <row r="94" spans="1:35" s="40" customFormat="1" ht="31.5" customHeight="1" x14ac:dyDescent="0.2">
      <c r="A94" s="71" t="s">
        <v>209</v>
      </c>
      <c r="B94" s="11" t="s">
        <v>231</v>
      </c>
      <c r="C94" s="75"/>
      <c r="D94" s="75"/>
      <c r="E94" s="75"/>
      <c r="F94" s="75"/>
      <c r="G94" s="75"/>
      <c r="H94" s="73"/>
      <c r="I94" s="75"/>
      <c r="J94" s="75"/>
      <c r="K94" s="75"/>
      <c r="L94" s="75" t="s">
        <v>47</v>
      </c>
      <c r="M94" s="75"/>
      <c r="N94" s="73" t="s">
        <v>47</v>
      </c>
      <c r="O94" s="82"/>
      <c r="P94" s="82"/>
      <c r="Q94" s="82"/>
      <c r="R94" s="82"/>
      <c r="S94" s="82"/>
      <c r="T94" s="73"/>
      <c r="U94" s="75"/>
      <c r="V94" s="75"/>
      <c r="W94" s="75" t="s">
        <v>47</v>
      </c>
      <c r="X94" s="75"/>
      <c r="Y94" s="73" t="s">
        <v>47</v>
      </c>
      <c r="Z94" s="49"/>
      <c r="AA94" s="49"/>
      <c r="AB94" s="49"/>
      <c r="AC94" s="49"/>
      <c r="AD94" s="50">
        <f t="shared" si="8"/>
        <v>0</v>
      </c>
      <c r="AE94" s="49"/>
      <c r="AF94" s="49"/>
      <c r="AG94" s="46"/>
      <c r="AH94" s="49"/>
      <c r="AI94" s="50">
        <f t="shared" si="9"/>
        <v>0</v>
      </c>
    </row>
    <row r="95" spans="1:35" s="40" customFormat="1" ht="30.75" customHeight="1" x14ac:dyDescent="0.2">
      <c r="A95" s="71" t="s">
        <v>210</v>
      </c>
      <c r="B95" s="11" t="s">
        <v>232</v>
      </c>
      <c r="C95" s="75"/>
      <c r="D95" s="75"/>
      <c r="E95" s="75"/>
      <c r="F95" s="75"/>
      <c r="G95" s="75"/>
      <c r="H95" s="73"/>
      <c r="I95" s="75"/>
      <c r="J95" s="75"/>
      <c r="K95" s="75"/>
      <c r="L95" s="75" t="s">
        <v>47</v>
      </c>
      <c r="M95" s="75"/>
      <c r="N95" s="73" t="s">
        <v>47</v>
      </c>
      <c r="O95" s="82"/>
      <c r="P95" s="82"/>
      <c r="Q95" s="82"/>
      <c r="R95" s="82"/>
      <c r="S95" s="82"/>
      <c r="T95" s="73"/>
      <c r="U95" s="75"/>
      <c r="V95" s="75"/>
      <c r="W95" s="75" t="s">
        <v>47</v>
      </c>
      <c r="X95" s="75"/>
      <c r="Y95" s="73" t="s">
        <v>47</v>
      </c>
      <c r="Z95" s="49"/>
      <c r="AA95" s="49"/>
      <c r="AB95" s="49"/>
      <c r="AC95" s="49"/>
      <c r="AD95" s="50">
        <f t="shared" si="8"/>
        <v>0</v>
      </c>
      <c r="AE95" s="49"/>
      <c r="AF95" s="49"/>
      <c r="AG95" s="46"/>
      <c r="AH95" s="49"/>
      <c r="AI95" s="50">
        <f t="shared" si="9"/>
        <v>0</v>
      </c>
    </row>
    <row r="96" spans="1:35" s="40" customFormat="1" ht="30.75" customHeight="1" x14ac:dyDescent="0.2">
      <c r="A96" s="71" t="s">
        <v>259</v>
      </c>
      <c r="B96" s="11" t="s">
        <v>233</v>
      </c>
      <c r="C96" s="75"/>
      <c r="D96" s="75"/>
      <c r="E96" s="75"/>
      <c r="F96" s="75"/>
      <c r="G96" s="75"/>
      <c r="H96" s="73"/>
      <c r="I96" s="75"/>
      <c r="J96" s="75"/>
      <c r="K96" s="75"/>
      <c r="L96" s="75" t="s">
        <v>63</v>
      </c>
      <c r="M96" s="75"/>
      <c r="N96" s="73" t="s">
        <v>63</v>
      </c>
      <c r="O96" s="82"/>
      <c r="P96" s="82"/>
      <c r="Q96" s="82"/>
      <c r="R96" s="82"/>
      <c r="S96" s="82"/>
      <c r="T96" s="73"/>
      <c r="U96" s="75"/>
      <c r="V96" s="75"/>
      <c r="W96" s="75" t="s">
        <v>63</v>
      </c>
      <c r="X96" s="75"/>
      <c r="Y96" s="73" t="s">
        <v>63</v>
      </c>
      <c r="Z96" s="49"/>
      <c r="AA96" s="49"/>
      <c r="AB96" s="49"/>
      <c r="AC96" s="49"/>
      <c r="AD96" s="50">
        <f t="shared" si="8"/>
        <v>0</v>
      </c>
      <c r="AE96" s="49"/>
      <c r="AF96" s="49"/>
      <c r="AG96" s="46"/>
      <c r="AH96" s="49"/>
      <c r="AI96" s="50">
        <f t="shared" si="9"/>
        <v>0</v>
      </c>
    </row>
    <row r="97" spans="1:35" s="40" customFormat="1" ht="27.75" customHeight="1" x14ac:dyDescent="0.2">
      <c r="A97" s="71" t="s">
        <v>260</v>
      </c>
      <c r="B97" s="11" t="s">
        <v>234</v>
      </c>
      <c r="C97" s="75"/>
      <c r="D97" s="75"/>
      <c r="E97" s="75"/>
      <c r="F97" s="75"/>
      <c r="G97" s="75"/>
      <c r="H97" s="73"/>
      <c r="I97" s="75"/>
      <c r="J97" s="75"/>
      <c r="K97" s="75"/>
      <c r="L97" s="75" t="s">
        <v>46</v>
      </c>
      <c r="M97" s="75"/>
      <c r="N97" s="73" t="s">
        <v>46</v>
      </c>
      <c r="O97" s="82"/>
      <c r="P97" s="82"/>
      <c r="Q97" s="82"/>
      <c r="R97" s="82"/>
      <c r="S97" s="82"/>
      <c r="T97" s="73"/>
      <c r="U97" s="75"/>
      <c r="V97" s="75"/>
      <c r="W97" s="75" t="s">
        <v>46</v>
      </c>
      <c r="X97" s="75"/>
      <c r="Y97" s="73" t="s">
        <v>46</v>
      </c>
      <c r="Z97" s="49"/>
      <c r="AA97" s="49"/>
      <c r="AB97" s="49"/>
      <c r="AC97" s="49"/>
      <c r="AD97" s="50">
        <f t="shared" si="8"/>
        <v>0</v>
      </c>
      <c r="AE97" s="49"/>
      <c r="AF97" s="49"/>
      <c r="AG97" s="46"/>
      <c r="AH97" s="49"/>
      <c r="AI97" s="50">
        <f t="shared" si="9"/>
        <v>0</v>
      </c>
    </row>
    <row r="98" spans="1:35" s="40" customFormat="1" ht="25.5" x14ac:dyDescent="0.2">
      <c r="A98" s="71" t="s">
        <v>261</v>
      </c>
      <c r="B98" s="21" t="s">
        <v>114</v>
      </c>
      <c r="C98" s="75"/>
      <c r="D98" s="75"/>
      <c r="E98" s="75"/>
      <c r="F98" s="75"/>
      <c r="G98" s="75"/>
      <c r="H98" s="73"/>
      <c r="I98" s="75"/>
      <c r="J98" s="75"/>
      <c r="K98" s="75"/>
      <c r="L98" s="75"/>
      <c r="M98" s="75" t="s">
        <v>52</v>
      </c>
      <c r="N98" s="73" t="s">
        <v>52</v>
      </c>
      <c r="O98" s="82"/>
      <c r="P98" s="82"/>
      <c r="Q98" s="82"/>
      <c r="R98" s="82"/>
      <c r="S98" s="82"/>
      <c r="T98" s="73"/>
      <c r="U98" s="75"/>
      <c r="V98" s="75"/>
      <c r="W98" s="75"/>
      <c r="X98" s="75" t="s">
        <v>52</v>
      </c>
      <c r="Y98" s="73" t="s">
        <v>52</v>
      </c>
      <c r="Z98" s="49"/>
      <c r="AA98" s="49"/>
      <c r="AB98" s="49"/>
      <c r="AC98" s="49"/>
      <c r="AD98" s="50">
        <f t="shared" si="8"/>
        <v>0</v>
      </c>
      <c r="AE98" s="49"/>
      <c r="AF98" s="49"/>
      <c r="AG98" s="49"/>
      <c r="AH98" s="45"/>
      <c r="AI98" s="50">
        <f t="shared" si="9"/>
        <v>0</v>
      </c>
    </row>
    <row r="99" spans="1:35" s="40" customFormat="1" ht="28.5" customHeight="1" x14ac:dyDescent="0.2">
      <c r="A99" s="71" t="s">
        <v>262</v>
      </c>
      <c r="B99" s="11" t="s">
        <v>235</v>
      </c>
      <c r="C99" s="75"/>
      <c r="D99" s="75"/>
      <c r="E99" s="75"/>
      <c r="F99" s="75"/>
      <c r="G99" s="75"/>
      <c r="H99" s="73"/>
      <c r="I99" s="75"/>
      <c r="J99" s="75"/>
      <c r="K99" s="75"/>
      <c r="L99" s="75"/>
      <c r="M99" s="75" t="s">
        <v>45</v>
      </c>
      <c r="N99" s="73" t="s">
        <v>45</v>
      </c>
      <c r="O99" s="82"/>
      <c r="P99" s="82"/>
      <c r="Q99" s="82"/>
      <c r="R99" s="82"/>
      <c r="S99" s="82"/>
      <c r="T99" s="73"/>
      <c r="U99" s="75"/>
      <c r="V99" s="75"/>
      <c r="W99" s="75"/>
      <c r="X99" s="75" t="s">
        <v>45</v>
      </c>
      <c r="Y99" s="73" t="s">
        <v>45</v>
      </c>
      <c r="Z99" s="49"/>
      <c r="AA99" s="49"/>
      <c r="AB99" s="49"/>
      <c r="AC99" s="49"/>
      <c r="AD99" s="50">
        <f t="shared" si="8"/>
        <v>0</v>
      </c>
      <c r="AE99" s="49"/>
      <c r="AF99" s="49"/>
      <c r="AG99" s="49"/>
      <c r="AH99" s="46"/>
      <c r="AI99" s="50">
        <f t="shared" si="9"/>
        <v>0</v>
      </c>
    </row>
    <row r="100" spans="1:35" s="40" customFormat="1" ht="31.5" customHeight="1" x14ac:dyDescent="0.2">
      <c r="A100" s="71" t="s">
        <v>263</v>
      </c>
      <c r="B100" s="11" t="s">
        <v>236</v>
      </c>
      <c r="C100" s="75"/>
      <c r="D100" s="75"/>
      <c r="E100" s="75"/>
      <c r="F100" s="75"/>
      <c r="G100" s="75"/>
      <c r="H100" s="73"/>
      <c r="I100" s="75"/>
      <c r="J100" s="75"/>
      <c r="K100" s="75"/>
      <c r="L100" s="75"/>
      <c r="M100" s="75" t="s">
        <v>63</v>
      </c>
      <c r="N100" s="73" t="s">
        <v>63</v>
      </c>
      <c r="O100" s="82"/>
      <c r="P100" s="82"/>
      <c r="Q100" s="82"/>
      <c r="R100" s="82"/>
      <c r="S100" s="82"/>
      <c r="T100" s="73"/>
      <c r="U100" s="75"/>
      <c r="V100" s="75"/>
      <c r="W100" s="75"/>
      <c r="X100" s="75" t="s">
        <v>63</v>
      </c>
      <c r="Y100" s="73" t="s">
        <v>63</v>
      </c>
      <c r="Z100" s="49"/>
      <c r="AA100" s="49"/>
      <c r="AB100" s="49"/>
      <c r="AC100" s="49"/>
      <c r="AD100" s="50">
        <f t="shared" si="8"/>
        <v>0</v>
      </c>
      <c r="AE100" s="49"/>
      <c r="AF100" s="49"/>
      <c r="AG100" s="49"/>
      <c r="AH100" s="46"/>
      <c r="AI100" s="50">
        <f t="shared" si="9"/>
        <v>0</v>
      </c>
    </row>
    <row r="101" spans="1:35" s="40" customFormat="1" ht="28.5" customHeight="1" x14ac:dyDescent="0.2">
      <c r="A101" s="71" t="s">
        <v>264</v>
      </c>
      <c r="B101" s="11" t="s">
        <v>237</v>
      </c>
      <c r="C101" s="75"/>
      <c r="D101" s="75"/>
      <c r="E101" s="75"/>
      <c r="F101" s="75"/>
      <c r="G101" s="75"/>
      <c r="H101" s="73"/>
      <c r="I101" s="75"/>
      <c r="J101" s="75"/>
      <c r="K101" s="75"/>
      <c r="L101" s="75"/>
      <c r="M101" s="75" t="s">
        <v>59</v>
      </c>
      <c r="N101" s="73" t="s">
        <v>59</v>
      </c>
      <c r="O101" s="82"/>
      <c r="P101" s="82"/>
      <c r="Q101" s="82"/>
      <c r="R101" s="82"/>
      <c r="S101" s="82"/>
      <c r="T101" s="73"/>
      <c r="U101" s="75"/>
      <c r="V101" s="75"/>
      <c r="W101" s="75"/>
      <c r="X101" s="75" t="s">
        <v>45</v>
      </c>
      <c r="Y101" s="73" t="s">
        <v>45</v>
      </c>
      <c r="Z101" s="49"/>
      <c r="AA101" s="49"/>
      <c r="AB101" s="49"/>
      <c r="AC101" s="49"/>
      <c r="AD101" s="50">
        <f t="shared" si="8"/>
        <v>0</v>
      </c>
      <c r="AE101" s="49"/>
      <c r="AF101" s="49"/>
      <c r="AG101" s="49"/>
      <c r="AH101" s="46"/>
      <c r="AI101" s="50">
        <f t="shared" si="9"/>
        <v>0</v>
      </c>
    </row>
    <row r="102" spans="1:35" s="40" customFormat="1" ht="31.5" customHeight="1" x14ac:dyDescent="0.2">
      <c r="A102" s="71" t="s">
        <v>265</v>
      </c>
      <c r="B102" s="11" t="s">
        <v>238</v>
      </c>
      <c r="C102" s="75"/>
      <c r="D102" s="75"/>
      <c r="E102" s="75"/>
      <c r="F102" s="75"/>
      <c r="G102" s="75"/>
      <c r="H102" s="73"/>
      <c r="I102" s="75"/>
      <c r="J102" s="75"/>
      <c r="K102" s="75"/>
      <c r="L102" s="75"/>
      <c r="M102" s="75" t="s">
        <v>63</v>
      </c>
      <c r="N102" s="73" t="s">
        <v>63</v>
      </c>
      <c r="O102" s="82"/>
      <c r="P102" s="82"/>
      <c r="Q102" s="82"/>
      <c r="R102" s="82"/>
      <c r="S102" s="82"/>
      <c r="T102" s="73"/>
      <c r="U102" s="75"/>
      <c r="V102" s="75"/>
      <c r="W102" s="75"/>
      <c r="X102" s="75" t="s">
        <v>63</v>
      </c>
      <c r="Y102" s="73" t="s">
        <v>63</v>
      </c>
      <c r="Z102" s="49"/>
      <c r="AA102" s="49"/>
      <c r="AB102" s="49"/>
      <c r="AC102" s="49"/>
      <c r="AD102" s="50">
        <f t="shared" si="8"/>
        <v>0</v>
      </c>
      <c r="AE102" s="49"/>
      <c r="AF102" s="49"/>
      <c r="AG102" s="49"/>
      <c r="AH102" s="46"/>
      <c r="AI102" s="50">
        <f t="shared" si="9"/>
        <v>0</v>
      </c>
    </row>
    <row r="103" spans="1:35" s="40" customFormat="1" ht="28.5" customHeight="1" x14ac:dyDescent="0.2">
      <c r="A103" s="71" t="s">
        <v>266</v>
      </c>
      <c r="B103" s="11" t="s">
        <v>239</v>
      </c>
      <c r="C103" s="75"/>
      <c r="D103" s="75"/>
      <c r="E103" s="75"/>
      <c r="F103" s="75"/>
      <c r="G103" s="75"/>
      <c r="H103" s="73"/>
      <c r="I103" s="75"/>
      <c r="J103" s="75"/>
      <c r="K103" s="75"/>
      <c r="L103" s="75"/>
      <c r="M103" s="75" t="s">
        <v>46</v>
      </c>
      <c r="N103" s="73" t="s">
        <v>46</v>
      </c>
      <c r="O103" s="82"/>
      <c r="P103" s="82"/>
      <c r="Q103" s="82"/>
      <c r="R103" s="82"/>
      <c r="S103" s="82"/>
      <c r="T103" s="73"/>
      <c r="U103" s="75"/>
      <c r="V103" s="75"/>
      <c r="W103" s="75"/>
      <c r="X103" s="75" t="s">
        <v>46</v>
      </c>
      <c r="Y103" s="73" t="s">
        <v>46</v>
      </c>
      <c r="Z103" s="49"/>
      <c r="AA103" s="49"/>
      <c r="AB103" s="49"/>
      <c r="AC103" s="49"/>
      <c r="AD103" s="50">
        <f t="shared" si="8"/>
        <v>0</v>
      </c>
      <c r="AE103" s="49"/>
      <c r="AF103" s="49"/>
      <c r="AG103" s="49"/>
      <c r="AH103" s="46"/>
      <c r="AI103" s="50">
        <f t="shared" si="9"/>
        <v>0</v>
      </c>
    </row>
    <row r="104" spans="1:35" s="40" customFormat="1" ht="31.5" customHeight="1" x14ac:dyDescent="0.2">
      <c r="A104" s="71" t="s">
        <v>267</v>
      </c>
      <c r="B104" s="11" t="s">
        <v>240</v>
      </c>
      <c r="C104" s="75"/>
      <c r="D104" s="75"/>
      <c r="E104" s="75"/>
      <c r="F104" s="75"/>
      <c r="G104" s="75"/>
      <c r="H104" s="73"/>
      <c r="I104" s="75"/>
      <c r="J104" s="75"/>
      <c r="K104" s="75"/>
      <c r="L104" s="75"/>
      <c r="M104" s="75" t="s">
        <v>47</v>
      </c>
      <c r="N104" s="73" t="s">
        <v>47</v>
      </c>
      <c r="O104" s="82"/>
      <c r="P104" s="82"/>
      <c r="Q104" s="82"/>
      <c r="R104" s="82"/>
      <c r="S104" s="82"/>
      <c r="T104" s="73"/>
      <c r="U104" s="75"/>
      <c r="V104" s="75"/>
      <c r="W104" s="75"/>
      <c r="X104" s="75" t="s">
        <v>47</v>
      </c>
      <c r="Y104" s="73" t="s">
        <v>47</v>
      </c>
      <c r="Z104" s="49"/>
      <c r="AA104" s="49"/>
      <c r="AB104" s="49"/>
      <c r="AC104" s="49"/>
      <c r="AD104" s="50">
        <f t="shared" si="8"/>
        <v>0</v>
      </c>
      <c r="AE104" s="49"/>
      <c r="AF104" s="49"/>
      <c r="AG104" s="49"/>
      <c r="AH104" s="46"/>
      <c r="AI104" s="50">
        <f t="shared" si="9"/>
        <v>0</v>
      </c>
    </row>
    <row r="105" spans="1:35" s="40" customFormat="1" ht="31.5" customHeight="1" x14ac:dyDescent="0.2">
      <c r="A105" s="71" t="s">
        <v>268</v>
      </c>
      <c r="B105" s="11" t="s">
        <v>241</v>
      </c>
      <c r="C105" s="75"/>
      <c r="D105" s="75"/>
      <c r="E105" s="75"/>
      <c r="F105" s="75"/>
      <c r="G105" s="75"/>
      <c r="H105" s="73"/>
      <c r="I105" s="75"/>
      <c r="J105" s="75"/>
      <c r="K105" s="75"/>
      <c r="L105" s="75"/>
      <c r="M105" s="75" t="s">
        <v>46</v>
      </c>
      <c r="N105" s="73" t="s">
        <v>46</v>
      </c>
      <c r="O105" s="82"/>
      <c r="P105" s="82"/>
      <c r="Q105" s="82"/>
      <c r="R105" s="82"/>
      <c r="S105" s="82"/>
      <c r="T105" s="73"/>
      <c r="U105" s="75"/>
      <c r="V105" s="75"/>
      <c r="W105" s="75"/>
      <c r="X105" s="75" t="s">
        <v>46</v>
      </c>
      <c r="Y105" s="73" t="s">
        <v>46</v>
      </c>
      <c r="Z105" s="49"/>
      <c r="AA105" s="49"/>
      <c r="AB105" s="49"/>
      <c r="AC105" s="49"/>
      <c r="AD105" s="50">
        <f t="shared" si="8"/>
        <v>0</v>
      </c>
      <c r="AE105" s="49"/>
      <c r="AF105" s="49"/>
      <c r="AG105" s="49"/>
      <c r="AH105" s="46"/>
      <c r="AI105" s="50">
        <f t="shared" si="9"/>
        <v>0</v>
      </c>
    </row>
    <row r="106" spans="1:35" s="40" customFormat="1" ht="30.75" customHeight="1" x14ac:dyDescent="0.2">
      <c r="A106" s="71" t="s">
        <v>269</v>
      </c>
      <c r="B106" s="11" t="s">
        <v>242</v>
      </c>
      <c r="C106" s="75"/>
      <c r="D106" s="75"/>
      <c r="E106" s="75"/>
      <c r="F106" s="75"/>
      <c r="G106" s="75"/>
      <c r="H106" s="73"/>
      <c r="I106" s="75"/>
      <c r="J106" s="75"/>
      <c r="K106" s="75"/>
      <c r="L106" s="75"/>
      <c r="M106" s="75" t="s">
        <v>46</v>
      </c>
      <c r="N106" s="73" t="s">
        <v>46</v>
      </c>
      <c r="O106" s="82"/>
      <c r="P106" s="82"/>
      <c r="Q106" s="82"/>
      <c r="R106" s="82"/>
      <c r="S106" s="82"/>
      <c r="T106" s="73"/>
      <c r="U106" s="75"/>
      <c r="V106" s="75"/>
      <c r="W106" s="75"/>
      <c r="X106" s="75" t="s">
        <v>46</v>
      </c>
      <c r="Y106" s="73" t="s">
        <v>46</v>
      </c>
      <c r="Z106" s="49"/>
      <c r="AA106" s="49"/>
      <c r="AB106" s="49"/>
      <c r="AC106" s="49"/>
      <c r="AD106" s="50">
        <f t="shared" ref="AD106:AD110" si="10">SUM(Z106:AC106)</f>
        <v>0</v>
      </c>
      <c r="AE106" s="49"/>
      <c r="AF106" s="49"/>
      <c r="AG106" s="49"/>
      <c r="AH106" s="46"/>
      <c r="AI106" s="50">
        <f t="shared" ref="AI106:AI110" si="11">SUM(AD106:AH106)</f>
        <v>0</v>
      </c>
    </row>
    <row r="107" spans="1:35" s="40" customFormat="1" ht="30.75" customHeight="1" x14ac:dyDescent="0.2">
      <c r="A107" s="71" t="s">
        <v>270</v>
      </c>
      <c r="B107" s="11" t="s">
        <v>115</v>
      </c>
      <c r="C107" s="75"/>
      <c r="D107" s="75"/>
      <c r="E107" s="75"/>
      <c r="F107" s="75"/>
      <c r="G107" s="75"/>
      <c r="H107" s="73"/>
      <c r="I107" s="75"/>
      <c r="J107" s="75"/>
      <c r="K107" s="75"/>
      <c r="L107" s="75"/>
      <c r="M107" s="75" t="s">
        <v>47</v>
      </c>
      <c r="N107" s="73" t="s">
        <v>47</v>
      </c>
      <c r="O107" s="82"/>
      <c r="P107" s="82"/>
      <c r="Q107" s="82"/>
      <c r="R107" s="82"/>
      <c r="S107" s="82"/>
      <c r="T107" s="73"/>
      <c r="U107" s="75"/>
      <c r="V107" s="75"/>
      <c r="W107" s="75"/>
      <c r="X107" s="75" t="s">
        <v>47</v>
      </c>
      <c r="Y107" s="73" t="s">
        <v>47</v>
      </c>
      <c r="Z107" s="49"/>
      <c r="AA107" s="49"/>
      <c r="AB107" s="49"/>
      <c r="AC107" s="49"/>
      <c r="AD107" s="50">
        <f t="shared" si="10"/>
        <v>0</v>
      </c>
      <c r="AE107" s="49"/>
      <c r="AF107" s="49"/>
      <c r="AG107" s="49"/>
      <c r="AH107" s="46"/>
      <c r="AI107" s="50">
        <f t="shared" si="11"/>
        <v>0</v>
      </c>
    </row>
    <row r="108" spans="1:35" s="40" customFormat="1" ht="28.5" customHeight="1" x14ac:dyDescent="0.2">
      <c r="A108" s="71" t="s">
        <v>271</v>
      </c>
      <c r="B108" s="21" t="s">
        <v>113</v>
      </c>
      <c r="C108" s="75"/>
      <c r="D108" s="75"/>
      <c r="E108" s="75"/>
      <c r="F108" s="75"/>
      <c r="G108" s="75"/>
      <c r="H108" s="73"/>
      <c r="I108" s="75"/>
      <c r="J108" s="75"/>
      <c r="K108" s="75"/>
      <c r="L108" s="75"/>
      <c r="M108" s="75" t="s">
        <v>46</v>
      </c>
      <c r="N108" s="73" t="s">
        <v>46</v>
      </c>
      <c r="O108" s="82"/>
      <c r="P108" s="82"/>
      <c r="Q108" s="82"/>
      <c r="R108" s="82"/>
      <c r="S108" s="82"/>
      <c r="T108" s="73"/>
      <c r="U108" s="75"/>
      <c r="V108" s="75"/>
      <c r="W108" s="75"/>
      <c r="X108" s="75" t="s">
        <v>47</v>
      </c>
      <c r="Y108" s="73" t="s">
        <v>47</v>
      </c>
      <c r="Z108" s="49"/>
      <c r="AA108" s="49"/>
      <c r="AB108" s="49"/>
      <c r="AC108" s="49"/>
      <c r="AD108" s="50">
        <f t="shared" si="10"/>
        <v>0</v>
      </c>
      <c r="AE108" s="49"/>
      <c r="AF108" s="49"/>
      <c r="AG108" s="49"/>
      <c r="AH108" s="46"/>
      <c r="AI108" s="50">
        <f t="shared" si="11"/>
        <v>0</v>
      </c>
    </row>
    <row r="109" spans="1:35" s="40" customFormat="1" ht="18.75" customHeight="1" x14ac:dyDescent="0.2">
      <c r="A109" s="71" t="s">
        <v>272</v>
      </c>
      <c r="B109" s="11" t="s">
        <v>60</v>
      </c>
      <c r="C109" s="75"/>
      <c r="D109" s="75"/>
      <c r="E109" s="75"/>
      <c r="F109" s="75"/>
      <c r="G109" s="75"/>
      <c r="H109" s="73"/>
      <c r="I109" s="75" t="s">
        <v>298</v>
      </c>
      <c r="J109" s="75"/>
      <c r="K109" s="75"/>
      <c r="L109" s="75"/>
      <c r="M109" s="75"/>
      <c r="N109" s="73" t="s">
        <v>298</v>
      </c>
      <c r="O109" s="82"/>
      <c r="P109" s="82"/>
      <c r="Q109" s="82"/>
      <c r="R109" s="75" t="s">
        <v>59</v>
      </c>
      <c r="S109" s="82"/>
      <c r="T109" s="73" t="s">
        <v>59</v>
      </c>
      <c r="U109" s="75"/>
      <c r="V109" s="75"/>
      <c r="W109" s="75"/>
      <c r="X109" s="75"/>
      <c r="Y109" s="73" t="s">
        <v>59</v>
      </c>
      <c r="Z109" s="49"/>
      <c r="AA109" s="49"/>
      <c r="AB109" s="49">
        <v>1.3740000000000001</v>
      </c>
      <c r="AC109" s="49"/>
      <c r="AD109" s="50">
        <f t="shared" si="10"/>
        <v>1.3740000000000001</v>
      </c>
      <c r="AE109" s="49"/>
      <c r="AF109" s="49"/>
      <c r="AG109" s="49"/>
      <c r="AH109" s="49"/>
      <c r="AI109" s="50">
        <f t="shared" si="11"/>
        <v>1.3740000000000001</v>
      </c>
    </row>
    <row r="110" spans="1:35" s="40" customFormat="1" ht="25.5" x14ac:dyDescent="0.2">
      <c r="A110" s="71" t="s">
        <v>275</v>
      </c>
      <c r="B110" s="11" t="s">
        <v>62</v>
      </c>
      <c r="C110" s="75"/>
      <c r="D110" s="75"/>
      <c r="E110" s="75"/>
      <c r="F110" s="75"/>
      <c r="G110" s="75"/>
      <c r="H110" s="73"/>
      <c r="I110" s="75" t="s">
        <v>47</v>
      </c>
      <c r="J110" s="75"/>
      <c r="K110" s="75"/>
      <c r="L110" s="75"/>
      <c r="M110" s="75"/>
      <c r="N110" s="73" t="s">
        <v>47</v>
      </c>
      <c r="O110" s="82"/>
      <c r="P110" s="82"/>
      <c r="Q110" s="82"/>
      <c r="R110" s="75" t="s">
        <v>47</v>
      </c>
      <c r="S110" s="82"/>
      <c r="T110" s="73" t="s">
        <v>47</v>
      </c>
      <c r="U110" s="75"/>
      <c r="V110" s="75"/>
      <c r="W110" s="75"/>
      <c r="X110" s="75"/>
      <c r="Y110" s="73" t="s">
        <v>47</v>
      </c>
      <c r="Z110" s="49"/>
      <c r="AA110" s="49"/>
      <c r="AB110" s="49">
        <v>3.2519999999999998</v>
      </c>
      <c r="AC110" s="49"/>
      <c r="AD110" s="50">
        <f t="shared" si="10"/>
        <v>3.2519999999999998</v>
      </c>
      <c r="AE110" s="49"/>
      <c r="AF110" s="49"/>
      <c r="AG110" s="49"/>
      <c r="AH110" s="49"/>
      <c r="AI110" s="50">
        <f t="shared" si="11"/>
        <v>3.2519999999999998</v>
      </c>
    </row>
    <row r="111" spans="1:35" s="40" customFormat="1" x14ac:dyDescent="0.2">
      <c r="A111" s="71"/>
      <c r="B111" s="13" t="s">
        <v>273</v>
      </c>
      <c r="C111" s="75"/>
      <c r="D111" s="75"/>
      <c r="E111" s="75"/>
      <c r="F111" s="75"/>
      <c r="G111" s="75"/>
      <c r="H111" s="73"/>
      <c r="I111" s="75"/>
      <c r="J111" s="75"/>
      <c r="K111" s="75"/>
      <c r="L111" s="75"/>
      <c r="M111" s="75"/>
      <c r="N111" s="73"/>
      <c r="O111" s="82"/>
      <c r="P111" s="82"/>
      <c r="Q111" s="82"/>
      <c r="R111" s="82"/>
      <c r="S111" s="82"/>
      <c r="T111" s="73"/>
      <c r="U111" s="75"/>
      <c r="V111" s="75"/>
      <c r="W111" s="75"/>
      <c r="X111" s="75"/>
      <c r="Y111" s="73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</row>
    <row r="112" spans="1:35" s="40" customFormat="1" ht="19.5" customHeight="1" x14ac:dyDescent="0.2">
      <c r="A112" s="71" t="s">
        <v>275</v>
      </c>
      <c r="B112" s="11" t="s">
        <v>277</v>
      </c>
      <c r="C112" s="75"/>
      <c r="D112" s="75"/>
      <c r="E112" s="75"/>
      <c r="F112" s="75"/>
      <c r="G112" s="75"/>
      <c r="H112" s="73"/>
      <c r="I112" s="75"/>
      <c r="J112" s="75"/>
      <c r="K112" s="75" t="s">
        <v>73</v>
      </c>
      <c r="L112" s="75"/>
      <c r="M112" s="75"/>
      <c r="N112" s="73" t="s">
        <v>73</v>
      </c>
      <c r="O112" s="82"/>
      <c r="P112" s="82"/>
      <c r="Q112" s="82"/>
      <c r="R112" s="82"/>
      <c r="S112" s="82"/>
      <c r="T112" s="73"/>
      <c r="U112" s="75"/>
      <c r="V112" s="75" t="s">
        <v>73</v>
      </c>
      <c r="W112" s="75"/>
      <c r="X112" s="75"/>
      <c r="Y112" s="73" t="s">
        <v>73</v>
      </c>
      <c r="Z112" s="49"/>
      <c r="AA112" s="49"/>
      <c r="AB112" s="49"/>
      <c r="AC112" s="49"/>
      <c r="AD112" s="50">
        <f t="shared" ref="AD112:AD113" si="12">SUM(Z112:AC112)</f>
        <v>0</v>
      </c>
      <c r="AE112" s="49"/>
      <c r="AF112" s="49"/>
      <c r="AG112" s="49"/>
      <c r="AH112" s="49"/>
      <c r="AI112" s="50">
        <f t="shared" ref="AI112:AI113" si="13">SUM(AD112:AH112)</f>
        <v>0</v>
      </c>
    </row>
    <row r="113" spans="1:35" s="40" customFormat="1" ht="25.5" customHeight="1" x14ac:dyDescent="0.2">
      <c r="A113" s="71" t="s">
        <v>276</v>
      </c>
      <c r="B113" s="11" t="s">
        <v>280</v>
      </c>
      <c r="C113" s="75"/>
      <c r="D113" s="75"/>
      <c r="E113" s="75"/>
      <c r="F113" s="75"/>
      <c r="G113" s="75"/>
      <c r="H113" s="73"/>
      <c r="I113" s="75"/>
      <c r="J113" s="75"/>
      <c r="K113" s="75" t="s">
        <v>306</v>
      </c>
      <c r="L113" s="75"/>
      <c r="M113" s="75"/>
      <c r="N113" s="73" t="s">
        <v>306</v>
      </c>
      <c r="O113" s="82"/>
      <c r="P113" s="82"/>
      <c r="Q113" s="82"/>
      <c r="R113" s="82"/>
      <c r="S113" s="82"/>
      <c r="T113" s="73"/>
      <c r="U113" s="75"/>
      <c r="V113" s="75" t="s">
        <v>278</v>
      </c>
      <c r="W113" s="75"/>
      <c r="X113" s="75"/>
      <c r="Y113" s="73" t="s">
        <v>278</v>
      </c>
      <c r="Z113" s="49"/>
      <c r="AA113" s="49"/>
      <c r="AB113" s="49"/>
      <c r="AC113" s="49"/>
      <c r="AD113" s="50">
        <f t="shared" si="12"/>
        <v>0</v>
      </c>
      <c r="AE113" s="49"/>
      <c r="AF113" s="49"/>
      <c r="AG113" s="49"/>
      <c r="AH113" s="49"/>
      <c r="AI113" s="50">
        <f t="shared" si="13"/>
        <v>0</v>
      </c>
    </row>
    <row r="114" spans="1:35" s="40" customFormat="1" x14ac:dyDescent="0.2">
      <c r="A114" s="38" t="s">
        <v>16</v>
      </c>
      <c r="B114" s="73" t="s">
        <v>21</v>
      </c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82"/>
      <c r="P114" s="82"/>
      <c r="Q114" s="82"/>
      <c r="R114" s="82"/>
      <c r="S114" s="82"/>
      <c r="T114" s="73"/>
      <c r="U114" s="73"/>
      <c r="V114" s="73"/>
      <c r="W114" s="73"/>
      <c r="X114" s="73"/>
      <c r="Y114" s="73"/>
      <c r="Z114" s="49"/>
      <c r="AA114" s="49"/>
      <c r="AB114" s="49"/>
      <c r="AC114" s="49"/>
      <c r="AD114" s="83">
        <f>AD115</f>
        <v>76.297000000000011</v>
      </c>
      <c r="AE114" s="83"/>
      <c r="AF114" s="83"/>
      <c r="AG114" s="83"/>
      <c r="AH114" s="83"/>
      <c r="AI114" s="83">
        <f>AI115</f>
        <v>76.297000000000011</v>
      </c>
    </row>
    <row r="115" spans="1:35" s="40" customFormat="1" ht="25.5" x14ac:dyDescent="0.2">
      <c r="A115" s="38" t="s">
        <v>22</v>
      </c>
      <c r="B115" s="73" t="s">
        <v>15</v>
      </c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82"/>
      <c r="P115" s="82"/>
      <c r="Q115" s="82"/>
      <c r="R115" s="82"/>
      <c r="S115" s="82"/>
      <c r="T115" s="73"/>
      <c r="U115" s="73"/>
      <c r="V115" s="73"/>
      <c r="W115" s="73"/>
      <c r="X115" s="73"/>
      <c r="Y115" s="73"/>
      <c r="Z115" s="49"/>
      <c r="AA115" s="49"/>
      <c r="AB115" s="49"/>
      <c r="AC115" s="49"/>
      <c r="AD115" s="83">
        <f t="shared" ref="AD115:AI115" si="14">SUM(AD118:AD133)</f>
        <v>76.297000000000011</v>
      </c>
      <c r="AE115" s="83"/>
      <c r="AF115" s="83"/>
      <c r="AG115" s="83"/>
      <c r="AH115" s="83"/>
      <c r="AI115" s="83">
        <f t="shared" si="14"/>
        <v>76.297000000000011</v>
      </c>
    </row>
    <row r="116" spans="1:35" s="40" customFormat="1" x14ac:dyDescent="0.2">
      <c r="A116" s="38" t="s">
        <v>67</v>
      </c>
      <c r="B116" s="73" t="s">
        <v>65</v>
      </c>
      <c r="C116" s="75"/>
      <c r="D116" s="75"/>
      <c r="E116" s="75"/>
      <c r="F116" s="75"/>
      <c r="G116" s="75"/>
      <c r="H116" s="73"/>
      <c r="I116" s="75"/>
      <c r="J116" s="75"/>
      <c r="K116" s="75"/>
      <c r="L116" s="75"/>
      <c r="M116" s="75"/>
      <c r="N116" s="73"/>
      <c r="O116" s="82"/>
      <c r="P116" s="82"/>
      <c r="Q116" s="82"/>
      <c r="R116" s="82"/>
      <c r="S116" s="82"/>
      <c r="T116" s="73"/>
      <c r="U116" s="75"/>
      <c r="V116" s="75"/>
      <c r="W116" s="75"/>
      <c r="X116" s="75"/>
      <c r="Y116" s="73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</row>
    <row r="117" spans="1:35" s="40" customFormat="1" x14ac:dyDescent="0.2">
      <c r="A117" s="38"/>
      <c r="B117" s="16" t="s">
        <v>85</v>
      </c>
      <c r="C117" s="75"/>
      <c r="D117" s="75"/>
      <c r="E117" s="75"/>
      <c r="F117" s="75"/>
      <c r="G117" s="75"/>
      <c r="H117" s="73"/>
      <c r="I117" s="75"/>
      <c r="J117" s="75"/>
      <c r="K117" s="75"/>
      <c r="L117" s="75"/>
      <c r="M117" s="75"/>
      <c r="N117" s="73"/>
      <c r="O117" s="82"/>
      <c r="P117" s="82"/>
      <c r="Q117" s="82"/>
      <c r="R117" s="82"/>
      <c r="S117" s="82"/>
      <c r="T117" s="73"/>
      <c r="U117" s="75"/>
      <c r="V117" s="75"/>
      <c r="W117" s="75"/>
      <c r="X117" s="75"/>
      <c r="Y117" s="73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</row>
    <row r="118" spans="1:35" s="40" customFormat="1" ht="30.75" customHeight="1" x14ac:dyDescent="0.2">
      <c r="A118" s="71" t="s">
        <v>116</v>
      </c>
      <c r="B118" s="21" t="s">
        <v>394</v>
      </c>
      <c r="C118" s="75"/>
      <c r="D118" s="75"/>
      <c r="E118" s="75"/>
      <c r="F118" s="75"/>
      <c r="G118" s="75"/>
      <c r="H118" s="73"/>
      <c r="I118" s="75"/>
      <c r="J118" s="75"/>
      <c r="K118" s="75" t="s">
        <v>291</v>
      </c>
      <c r="L118" s="75"/>
      <c r="M118" s="75"/>
      <c r="N118" s="73" t="str">
        <f>K118</f>
        <v>2 км</v>
      </c>
      <c r="O118" s="82"/>
      <c r="P118" s="82"/>
      <c r="Q118" s="82"/>
      <c r="R118" s="82"/>
      <c r="S118" s="82"/>
      <c r="T118" s="73"/>
      <c r="U118" s="75"/>
      <c r="V118" s="75" t="s">
        <v>291</v>
      </c>
      <c r="W118" s="75"/>
      <c r="X118" s="75"/>
      <c r="Y118" s="73" t="str">
        <f>V118</f>
        <v>2 км</v>
      </c>
      <c r="Z118" s="49"/>
      <c r="AA118" s="49"/>
      <c r="AB118" s="49"/>
      <c r="AC118" s="49"/>
      <c r="AD118" s="50">
        <f t="shared" ref="AD118:AD124" si="15">SUM(Z118:AC118)</f>
        <v>0</v>
      </c>
      <c r="AE118" s="49"/>
      <c r="AF118" s="49"/>
      <c r="AG118" s="49"/>
      <c r="AH118" s="49"/>
      <c r="AI118" s="50">
        <f t="shared" ref="AI118:AI133" si="16">SUM(AD118:AH118)</f>
        <v>0</v>
      </c>
    </row>
    <row r="119" spans="1:35" s="40" customFormat="1" ht="31.5" customHeight="1" x14ac:dyDescent="0.2">
      <c r="A119" s="71" t="s">
        <v>117</v>
      </c>
      <c r="B119" s="11" t="s">
        <v>396</v>
      </c>
      <c r="C119" s="75"/>
      <c r="D119" s="75"/>
      <c r="E119" s="75"/>
      <c r="F119" s="75"/>
      <c r="G119" s="75"/>
      <c r="H119" s="73"/>
      <c r="I119" s="75"/>
      <c r="J119" s="75"/>
      <c r="K119" s="75" t="s">
        <v>400</v>
      </c>
      <c r="L119" s="75"/>
      <c r="M119" s="75"/>
      <c r="N119" s="73" t="str">
        <f t="shared" ref="N119:N120" si="17">K119</f>
        <v>3,6 км</v>
      </c>
      <c r="O119" s="82"/>
      <c r="P119" s="82"/>
      <c r="Q119" s="82"/>
      <c r="R119" s="82"/>
      <c r="S119" s="82"/>
      <c r="T119" s="75"/>
      <c r="U119" s="75"/>
      <c r="V119" s="75" t="s">
        <v>400</v>
      </c>
      <c r="W119" s="75"/>
      <c r="X119" s="75"/>
      <c r="Y119" s="73" t="str">
        <f t="shared" ref="Y119:Y120" si="18">V119</f>
        <v>3,6 км</v>
      </c>
      <c r="Z119" s="49"/>
      <c r="AA119" s="49"/>
      <c r="AB119" s="49"/>
      <c r="AC119" s="49"/>
      <c r="AD119" s="50">
        <f t="shared" si="15"/>
        <v>0</v>
      </c>
      <c r="AE119" s="49"/>
      <c r="AF119" s="49"/>
      <c r="AG119" s="49"/>
      <c r="AH119" s="49"/>
      <c r="AI119" s="50">
        <f t="shared" si="16"/>
        <v>0</v>
      </c>
    </row>
    <row r="120" spans="1:35" s="40" customFormat="1" ht="34.5" customHeight="1" x14ac:dyDescent="0.2">
      <c r="A120" s="71" t="s">
        <v>118</v>
      </c>
      <c r="B120" s="11" t="s">
        <v>395</v>
      </c>
      <c r="C120" s="75"/>
      <c r="D120" s="75"/>
      <c r="E120" s="75"/>
      <c r="F120" s="75"/>
      <c r="G120" s="75"/>
      <c r="H120" s="73"/>
      <c r="I120" s="75"/>
      <c r="J120" s="75"/>
      <c r="K120" s="75" t="s">
        <v>404</v>
      </c>
      <c r="L120" s="75"/>
      <c r="M120" s="75"/>
      <c r="N120" s="73" t="str">
        <f t="shared" si="17"/>
        <v>1,8 км</v>
      </c>
      <c r="O120" s="82"/>
      <c r="P120" s="82"/>
      <c r="Q120" s="82"/>
      <c r="R120" s="82"/>
      <c r="S120" s="82"/>
      <c r="T120" s="75"/>
      <c r="U120" s="75"/>
      <c r="V120" s="75" t="s">
        <v>404</v>
      </c>
      <c r="W120" s="75"/>
      <c r="X120" s="75"/>
      <c r="Y120" s="73" t="str">
        <f t="shared" si="18"/>
        <v>1,8 км</v>
      </c>
      <c r="Z120" s="49"/>
      <c r="AA120" s="49"/>
      <c r="AB120" s="49"/>
      <c r="AC120" s="49"/>
      <c r="AD120" s="50">
        <f t="shared" si="15"/>
        <v>0</v>
      </c>
      <c r="AE120" s="49"/>
      <c r="AF120" s="49"/>
      <c r="AG120" s="49"/>
      <c r="AH120" s="49"/>
      <c r="AI120" s="50">
        <f t="shared" si="16"/>
        <v>0</v>
      </c>
    </row>
    <row r="121" spans="1:35" ht="31.5" customHeight="1" x14ac:dyDescent="0.2">
      <c r="A121" s="71" t="s">
        <v>119</v>
      </c>
      <c r="B121" s="11" t="s">
        <v>472</v>
      </c>
      <c r="C121" s="75"/>
      <c r="D121" s="75"/>
      <c r="E121" s="75"/>
      <c r="F121" s="75"/>
      <c r="G121" s="75"/>
      <c r="H121" s="73"/>
      <c r="I121" s="75" t="s">
        <v>307</v>
      </c>
      <c r="J121" s="75"/>
      <c r="K121" s="75"/>
      <c r="L121" s="75"/>
      <c r="M121" s="75"/>
      <c r="N121" s="73" t="s">
        <v>307</v>
      </c>
      <c r="O121" s="82"/>
      <c r="P121" s="82"/>
      <c r="Q121" s="82"/>
      <c r="R121" s="82"/>
      <c r="S121" s="75" t="s">
        <v>48</v>
      </c>
      <c r="T121" s="73" t="s">
        <v>48</v>
      </c>
      <c r="U121" s="75"/>
      <c r="V121" s="75"/>
      <c r="W121" s="75"/>
      <c r="X121" s="75"/>
      <c r="Y121" s="73" t="s">
        <v>48</v>
      </c>
      <c r="Z121" s="47"/>
      <c r="AA121" s="47"/>
      <c r="AB121" s="47"/>
      <c r="AC121" s="47">
        <v>6.4980000000000002</v>
      </c>
      <c r="AD121" s="50">
        <f t="shared" si="15"/>
        <v>6.4980000000000002</v>
      </c>
      <c r="AE121" s="47"/>
      <c r="AF121" s="47"/>
      <c r="AG121" s="47"/>
      <c r="AH121" s="47"/>
      <c r="AI121" s="50">
        <f t="shared" si="16"/>
        <v>6.4980000000000002</v>
      </c>
    </row>
    <row r="122" spans="1:35" s="40" customFormat="1" ht="31.5" customHeight="1" x14ac:dyDescent="0.2">
      <c r="A122" s="71" t="s">
        <v>120</v>
      </c>
      <c r="B122" s="11" t="s">
        <v>471</v>
      </c>
      <c r="C122" s="75"/>
      <c r="D122" s="75"/>
      <c r="E122" s="75"/>
      <c r="F122" s="75"/>
      <c r="G122" s="75"/>
      <c r="H122" s="73"/>
      <c r="I122" s="75" t="s">
        <v>49</v>
      </c>
      <c r="J122" s="75"/>
      <c r="K122" s="75"/>
      <c r="L122" s="75"/>
      <c r="M122" s="75"/>
      <c r="N122" s="73" t="s">
        <v>49</v>
      </c>
      <c r="O122" s="82"/>
      <c r="P122" s="82"/>
      <c r="Q122" s="82"/>
      <c r="R122" s="75" t="s">
        <v>49</v>
      </c>
      <c r="S122" s="82"/>
      <c r="T122" s="73" t="s">
        <v>49</v>
      </c>
      <c r="U122" s="75"/>
      <c r="V122" s="75"/>
      <c r="W122" s="75"/>
      <c r="X122" s="75"/>
      <c r="Y122" s="73" t="s">
        <v>49</v>
      </c>
      <c r="Z122" s="49"/>
      <c r="AA122" s="49"/>
      <c r="AB122" s="49">
        <v>0.38400000000000001</v>
      </c>
      <c r="AC122" s="49"/>
      <c r="AD122" s="50">
        <f t="shared" si="15"/>
        <v>0.38400000000000001</v>
      </c>
      <c r="AE122" s="49"/>
      <c r="AF122" s="49"/>
      <c r="AG122" s="49"/>
      <c r="AH122" s="49"/>
      <c r="AI122" s="50">
        <f t="shared" si="16"/>
        <v>0.38400000000000001</v>
      </c>
    </row>
    <row r="123" spans="1:35" s="40" customFormat="1" ht="42.75" customHeight="1" x14ac:dyDescent="0.2">
      <c r="A123" s="71" t="s">
        <v>121</v>
      </c>
      <c r="B123" s="11" t="s">
        <v>309</v>
      </c>
      <c r="C123" s="75"/>
      <c r="D123" s="75"/>
      <c r="E123" s="75"/>
      <c r="F123" s="75"/>
      <c r="G123" s="75"/>
      <c r="H123" s="73"/>
      <c r="I123" s="75"/>
      <c r="J123" s="75"/>
      <c r="K123" s="75"/>
      <c r="L123" s="75"/>
      <c r="M123" s="75"/>
      <c r="N123" s="73"/>
      <c r="O123" s="82"/>
      <c r="P123" s="82"/>
      <c r="Q123" s="82"/>
      <c r="R123" s="75" t="s">
        <v>50</v>
      </c>
      <c r="S123" s="82"/>
      <c r="T123" s="73" t="s">
        <v>50</v>
      </c>
      <c r="U123" s="75"/>
      <c r="V123" s="75"/>
      <c r="W123" s="75"/>
      <c r="X123" s="75"/>
      <c r="Y123" s="73" t="s">
        <v>50</v>
      </c>
      <c r="Z123" s="49"/>
      <c r="AA123" s="49"/>
      <c r="AB123" s="49">
        <v>5.1820000000000004</v>
      </c>
      <c r="AC123" s="49"/>
      <c r="AD123" s="50">
        <f t="shared" si="15"/>
        <v>5.1820000000000004</v>
      </c>
      <c r="AE123" s="49"/>
      <c r="AF123" s="49"/>
      <c r="AG123" s="49"/>
      <c r="AH123" s="49"/>
      <c r="AI123" s="50">
        <f t="shared" si="16"/>
        <v>5.1820000000000004</v>
      </c>
    </row>
    <row r="124" spans="1:35" s="40" customFormat="1" ht="21" customHeight="1" x14ac:dyDescent="0.2">
      <c r="A124" s="71" t="s">
        <v>122</v>
      </c>
      <c r="B124" s="11" t="s">
        <v>70</v>
      </c>
      <c r="C124" s="75"/>
      <c r="D124" s="75"/>
      <c r="E124" s="75"/>
      <c r="F124" s="75"/>
      <c r="G124" s="75"/>
      <c r="H124" s="73"/>
      <c r="I124" s="75"/>
      <c r="J124" s="75"/>
      <c r="K124" s="75"/>
      <c r="L124" s="75"/>
      <c r="M124" s="75"/>
      <c r="N124" s="73"/>
      <c r="O124" s="82"/>
      <c r="P124" s="82"/>
      <c r="Q124" s="82"/>
      <c r="R124" s="82"/>
      <c r="S124" s="75" t="s">
        <v>124</v>
      </c>
      <c r="T124" s="73" t="s">
        <v>124</v>
      </c>
      <c r="U124" s="75"/>
      <c r="V124" s="75"/>
      <c r="W124" s="75"/>
      <c r="X124" s="75"/>
      <c r="Y124" s="73" t="s">
        <v>71</v>
      </c>
      <c r="Z124" s="49"/>
      <c r="AA124" s="49"/>
      <c r="AB124" s="49"/>
      <c r="AC124" s="49">
        <v>52.043999999999997</v>
      </c>
      <c r="AD124" s="50">
        <f t="shared" si="15"/>
        <v>52.043999999999997</v>
      </c>
      <c r="AE124" s="49"/>
      <c r="AF124" s="49"/>
      <c r="AG124" s="49"/>
      <c r="AH124" s="49"/>
      <c r="AI124" s="50">
        <f t="shared" si="16"/>
        <v>52.043999999999997</v>
      </c>
    </row>
    <row r="125" spans="1:35" s="40" customFormat="1" x14ac:dyDescent="0.2">
      <c r="A125" s="71"/>
      <c r="B125" s="13" t="s">
        <v>86</v>
      </c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82"/>
      <c r="P125" s="82"/>
      <c r="Q125" s="82"/>
      <c r="R125" s="82"/>
      <c r="S125" s="82"/>
      <c r="T125" s="13"/>
      <c r="U125" s="11"/>
      <c r="V125" s="11"/>
      <c r="W125" s="11"/>
      <c r="X125" s="11"/>
      <c r="Y125" s="11"/>
      <c r="Z125" s="49"/>
      <c r="AA125" s="49"/>
      <c r="AB125" s="49"/>
      <c r="AC125" s="49"/>
      <c r="AD125" s="49"/>
      <c r="AE125" s="49"/>
      <c r="AF125" s="49"/>
      <c r="AG125" s="49"/>
      <c r="AH125" s="49"/>
      <c r="AI125" s="50"/>
    </row>
    <row r="126" spans="1:35" s="40" customFormat="1" ht="95.25" customHeight="1" x14ac:dyDescent="0.2">
      <c r="A126" s="71" t="s">
        <v>283</v>
      </c>
      <c r="B126" s="11" t="s">
        <v>143</v>
      </c>
      <c r="C126" s="75"/>
      <c r="D126" s="75"/>
      <c r="E126" s="75"/>
      <c r="F126" s="75"/>
      <c r="G126" s="75"/>
      <c r="H126" s="73"/>
      <c r="I126" s="75"/>
      <c r="J126" s="75"/>
      <c r="K126" s="75"/>
      <c r="L126" s="75"/>
      <c r="M126" s="75"/>
      <c r="N126" s="73"/>
      <c r="O126" s="82"/>
      <c r="P126" s="82"/>
      <c r="Q126" s="82"/>
      <c r="R126" s="82"/>
      <c r="S126" s="82"/>
      <c r="T126" s="73"/>
      <c r="U126" s="75" t="s">
        <v>142</v>
      </c>
      <c r="V126" s="75"/>
      <c r="W126" s="75"/>
      <c r="X126" s="75"/>
      <c r="Y126" s="73" t="s">
        <v>142</v>
      </c>
      <c r="Z126" s="49"/>
      <c r="AA126" s="49"/>
      <c r="AB126" s="49"/>
      <c r="AC126" s="49"/>
      <c r="AD126" s="50">
        <f>SUM(Z126:AC126)</f>
        <v>0</v>
      </c>
      <c r="AE126" s="49"/>
      <c r="AF126" s="49"/>
      <c r="AG126" s="49"/>
      <c r="AH126" s="49"/>
      <c r="AI126" s="50">
        <f t="shared" si="16"/>
        <v>0</v>
      </c>
    </row>
    <row r="127" spans="1:35" s="40" customFormat="1" x14ac:dyDescent="0.2">
      <c r="A127" s="38" t="s">
        <v>68</v>
      </c>
      <c r="B127" s="73" t="s">
        <v>66</v>
      </c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82"/>
      <c r="P127" s="82"/>
      <c r="Q127" s="82"/>
      <c r="R127" s="82"/>
      <c r="S127" s="82"/>
      <c r="T127" s="73"/>
      <c r="U127" s="73"/>
      <c r="V127" s="73"/>
      <c r="W127" s="73"/>
      <c r="X127" s="73"/>
      <c r="Y127" s="73"/>
      <c r="Z127" s="49"/>
      <c r="AA127" s="49"/>
      <c r="AB127" s="49"/>
      <c r="AC127" s="49"/>
      <c r="AD127" s="49"/>
      <c r="AE127" s="49"/>
      <c r="AF127" s="49"/>
      <c r="AG127" s="49"/>
      <c r="AH127" s="49"/>
      <c r="AI127" s="50"/>
    </row>
    <row r="128" spans="1:35" s="40" customFormat="1" x14ac:dyDescent="0.2">
      <c r="A128" s="38"/>
      <c r="B128" s="16" t="s">
        <v>85</v>
      </c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82"/>
      <c r="P128" s="82"/>
      <c r="Q128" s="82"/>
      <c r="R128" s="82"/>
      <c r="S128" s="82"/>
      <c r="T128" s="73"/>
      <c r="U128" s="73"/>
      <c r="V128" s="73"/>
      <c r="W128" s="73"/>
      <c r="X128" s="73"/>
      <c r="Y128" s="73"/>
      <c r="Z128" s="49"/>
      <c r="AA128" s="49"/>
      <c r="AB128" s="49"/>
      <c r="AC128" s="49"/>
      <c r="AD128" s="49"/>
      <c r="AE128" s="49"/>
      <c r="AF128" s="49"/>
      <c r="AG128" s="49"/>
      <c r="AH128" s="49"/>
      <c r="AI128" s="50"/>
    </row>
    <row r="129" spans="1:35" s="40" customFormat="1" ht="25.5" x14ac:dyDescent="0.2">
      <c r="A129" s="71" t="s">
        <v>125</v>
      </c>
      <c r="B129" s="21" t="s">
        <v>391</v>
      </c>
      <c r="C129" s="75"/>
      <c r="D129" s="73"/>
      <c r="E129" s="75"/>
      <c r="F129" s="73"/>
      <c r="G129" s="75"/>
      <c r="H129" s="73"/>
      <c r="I129" s="75"/>
      <c r="J129" s="73" t="s">
        <v>406</v>
      </c>
      <c r="K129" s="75"/>
      <c r="L129" s="73"/>
      <c r="M129" s="75"/>
      <c r="N129" s="73" t="str">
        <f>J129</f>
        <v>20 МВА</v>
      </c>
      <c r="O129" s="82"/>
      <c r="P129" s="82"/>
      <c r="Q129" s="82"/>
      <c r="R129" s="82"/>
      <c r="S129" s="82"/>
      <c r="T129" s="73"/>
      <c r="U129" s="73" t="s">
        <v>405</v>
      </c>
      <c r="V129" s="75"/>
      <c r="W129" s="73"/>
      <c r="X129" s="75"/>
      <c r="Y129" s="73" t="str">
        <f>U129</f>
        <v>30 МВА</v>
      </c>
      <c r="Z129" s="49"/>
      <c r="AA129" s="49"/>
      <c r="AB129" s="49"/>
      <c r="AC129" s="49"/>
      <c r="AD129" s="50">
        <f t="shared" ref="AD129:AD131" si="19">SUM(Z129:AC129)</f>
        <v>0</v>
      </c>
      <c r="AE129" s="49"/>
      <c r="AF129" s="49"/>
      <c r="AG129" s="49"/>
      <c r="AH129" s="49"/>
      <c r="AI129" s="50">
        <f>SUM(AD129:AH129)</f>
        <v>0</v>
      </c>
    </row>
    <row r="130" spans="1:35" s="40" customFormat="1" ht="94.5" customHeight="1" x14ac:dyDescent="0.2">
      <c r="A130" s="71" t="s">
        <v>126</v>
      </c>
      <c r="B130" s="11" t="s">
        <v>139</v>
      </c>
      <c r="C130" s="75"/>
      <c r="D130" s="75"/>
      <c r="E130" s="75"/>
      <c r="F130" s="75"/>
      <c r="G130" s="75"/>
      <c r="H130" s="73"/>
      <c r="I130" s="75"/>
      <c r="J130" s="75"/>
      <c r="K130" s="75"/>
      <c r="L130" s="75"/>
      <c r="M130" s="75"/>
      <c r="N130" s="73"/>
      <c r="O130" s="82"/>
      <c r="P130" s="82"/>
      <c r="Q130" s="82"/>
      <c r="R130" s="75" t="s">
        <v>140</v>
      </c>
      <c r="S130" s="82"/>
      <c r="T130" s="73" t="s">
        <v>140</v>
      </c>
      <c r="U130" s="75"/>
      <c r="V130" s="75"/>
      <c r="W130" s="75"/>
      <c r="X130" s="75"/>
      <c r="Y130" s="73" t="s">
        <v>140</v>
      </c>
      <c r="Z130" s="49"/>
      <c r="AA130" s="49"/>
      <c r="AB130" s="49">
        <v>4.0810000000000004</v>
      </c>
      <c r="AC130" s="49"/>
      <c r="AD130" s="50">
        <f t="shared" si="19"/>
        <v>4.0810000000000004</v>
      </c>
      <c r="AE130" s="49"/>
      <c r="AF130" s="49"/>
      <c r="AG130" s="49"/>
      <c r="AH130" s="49"/>
      <c r="AI130" s="50">
        <f t="shared" si="16"/>
        <v>4.0810000000000004</v>
      </c>
    </row>
    <row r="131" spans="1:35" s="40" customFormat="1" ht="88.5" customHeight="1" x14ac:dyDescent="0.2">
      <c r="A131" s="71" t="s">
        <v>127</v>
      </c>
      <c r="B131" s="11" t="s">
        <v>135</v>
      </c>
      <c r="C131" s="75"/>
      <c r="D131" s="75"/>
      <c r="E131" s="75"/>
      <c r="F131" s="75"/>
      <c r="G131" s="75"/>
      <c r="H131" s="73"/>
      <c r="I131" s="75"/>
      <c r="J131" s="75"/>
      <c r="K131" s="75"/>
      <c r="L131" s="75"/>
      <c r="M131" s="75"/>
      <c r="N131" s="73"/>
      <c r="O131" s="82"/>
      <c r="P131" s="82"/>
      <c r="Q131" s="82"/>
      <c r="R131" s="75" t="s">
        <v>136</v>
      </c>
      <c r="S131" s="82"/>
      <c r="T131" s="73" t="s">
        <v>136</v>
      </c>
      <c r="U131" s="75"/>
      <c r="V131" s="75"/>
      <c r="W131" s="75"/>
      <c r="X131" s="75"/>
      <c r="Y131" s="73" t="s">
        <v>136</v>
      </c>
      <c r="Z131" s="49"/>
      <c r="AA131" s="49"/>
      <c r="AB131" s="49">
        <v>3.6709999999999998</v>
      </c>
      <c r="AC131" s="49"/>
      <c r="AD131" s="50">
        <f t="shared" si="19"/>
        <v>3.6709999999999998</v>
      </c>
      <c r="AE131" s="49"/>
      <c r="AF131" s="49"/>
      <c r="AG131" s="49"/>
      <c r="AH131" s="49"/>
      <c r="AI131" s="50">
        <f t="shared" si="16"/>
        <v>3.6709999999999998</v>
      </c>
    </row>
    <row r="132" spans="1:35" s="40" customFormat="1" x14ac:dyDescent="0.2">
      <c r="A132" s="71"/>
      <c r="B132" s="16" t="s">
        <v>86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82"/>
      <c r="P132" s="82"/>
      <c r="Q132" s="82"/>
      <c r="R132" s="82"/>
      <c r="S132" s="82"/>
      <c r="T132" s="73"/>
      <c r="U132" s="73"/>
      <c r="V132" s="73"/>
      <c r="W132" s="73"/>
      <c r="X132" s="73"/>
      <c r="Y132" s="73"/>
      <c r="Z132" s="49"/>
      <c r="AA132" s="49"/>
      <c r="AB132" s="49"/>
      <c r="AC132" s="49"/>
      <c r="AD132" s="49"/>
      <c r="AE132" s="49"/>
      <c r="AF132" s="49"/>
      <c r="AG132" s="49"/>
      <c r="AH132" s="49"/>
      <c r="AI132" s="50"/>
    </row>
    <row r="133" spans="1:35" s="40" customFormat="1" ht="114.75" customHeight="1" x14ac:dyDescent="0.2">
      <c r="A133" s="71" t="s">
        <v>128</v>
      </c>
      <c r="B133" s="11" t="s">
        <v>144</v>
      </c>
      <c r="C133" s="75"/>
      <c r="D133" s="75"/>
      <c r="E133" s="75"/>
      <c r="F133" s="75"/>
      <c r="G133" s="75"/>
      <c r="H133" s="73"/>
      <c r="I133" s="75"/>
      <c r="J133" s="75"/>
      <c r="K133" s="75"/>
      <c r="L133" s="75"/>
      <c r="M133" s="75"/>
      <c r="N133" s="73"/>
      <c r="O133" s="82"/>
      <c r="P133" s="82"/>
      <c r="Q133" s="82"/>
      <c r="R133" s="75" t="s">
        <v>59</v>
      </c>
      <c r="S133" s="82"/>
      <c r="T133" s="73" t="s">
        <v>59</v>
      </c>
      <c r="U133" s="75"/>
      <c r="V133" s="75"/>
      <c r="W133" s="75"/>
      <c r="X133" s="75"/>
      <c r="Y133" s="73" t="s">
        <v>59</v>
      </c>
      <c r="Z133" s="49"/>
      <c r="AA133" s="49"/>
      <c r="AB133" s="49">
        <v>4.4370000000000003</v>
      </c>
      <c r="AC133" s="49"/>
      <c r="AD133" s="50">
        <f t="shared" ref="AD133" si="20">SUM(Z133:AC133)</f>
        <v>4.4370000000000003</v>
      </c>
      <c r="AE133" s="49"/>
      <c r="AF133" s="49"/>
      <c r="AG133" s="49"/>
      <c r="AH133" s="49"/>
      <c r="AI133" s="50">
        <f t="shared" si="16"/>
        <v>4.4370000000000003</v>
      </c>
    </row>
    <row r="134" spans="1:35" hidden="1" x14ac:dyDescent="0.2">
      <c r="A134" s="38" t="s">
        <v>23</v>
      </c>
      <c r="B134" s="13" t="s">
        <v>24</v>
      </c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81"/>
      <c r="P134" s="81"/>
      <c r="Q134" s="81"/>
      <c r="R134" s="82"/>
      <c r="S134" s="82"/>
      <c r="T134" s="84"/>
      <c r="U134" s="81"/>
      <c r="V134" s="81"/>
      <c r="W134" s="81"/>
      <c r="X134" s="81"/>
      <c r="Y134" s="81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</row>
    <row r="135" spans="1:35" ht="25.5" hidden="1" x14ac:dyDescent="0.2">
      <c r="A135" s="38" t="s">
        <v>44</v>
      </c>
      <c r="B135" s="13" t="s">
        <v>25</v>
      </c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81"/>
      <c r="P135" s="81"/>
      <c r="Q135" s="81"/>
      <c r="R135" s="82"/>
      <c r="S135" s="82"/>
      <c r="T135" s="84"/>
      <c r="U135" s="81"/>
      <c r="V135" s="81"/>
      <c r="W135" s="81"/>
      <c r="X135" s="81"/>
      <c r="Y135" s="81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</row>
    <row r="137" spans="1:35" hidden="1" x14ac:dyDescent="0.2"/>
    <row r="138" spans="1:35" hidden="1" x14ac:dyDescent="0.2"/>
    <row r="139" spans="1:35" hidden="1" x14ac:dyDescent="0.2"/>
    <row r="140" spans="1:35" hidden="1" x14ac:dyDescent="0.2"/>
    <row r="141" spans="1:35" hidden="1" x14ac:dyDescent="0.2"/>
    <row r="142" spans="1:35" hidden="1" x14ac:dyDescent="0.2"/>
    <row r="143" spans="1:35" hidden="1" x14ac:dyDescent="0.2"/>
    <row r="144" spans="1:35" hidden="1" x14ac:dyDescent="0.2"/>
    <row r="145" spans="1:171" hidden="1" x14ac:dyDescent="0.2"/>
    <row r="146" spans="1:171" x14ac:dyDescent="0.2">
      <c r="A146" s="8"/>
    </row>
    <row r="147" spans="1:171" x14ac:dyDescent="0.2">
      <c r="A147" s="144"/>
      <c r="B147" s="144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44"/>
      <c r="AE147" s="144"/>
      <c r="AF147" s="144"/>
      <c r="AG147" s="144"/>
      <c r="AH147" s="144"/>
      <c r="AI147" s="144"/>
      <c r="AJ147" s="144"/>
      <c r="AK147" s="144"/>
      <c r="AL147" s="144"/>
      <c r="AM147" s="144"/>
      <c r="AN147" s="144"/>
      <c r="AO147" s="144"/>
      <c r="AP147" s="144"/>
      <c r="AQ147" s="144"/>
      <c r="AR147" s="144"/>
      <c r="AS147" s="144"/>
      <c r="AT147" s="144"/>
      <c r="AU147" s="144"/>
      <c r="AV147" s="144"/>
      <c r="AW147" s="144"/>
      <c r="AX147" s="144"/>
      <c r="AY147" s="144"/>
      <c r="AZ147" s="144"/>
      <c r="BA147" s="144"/>
      <c r="BB147" s="144"/>
      <c r="BC147" s="144"/>
      <c r="BD147" s="144"/>
      <c r="BE147" s="144"/>
      <c r="BF147" s="144"/>
      <c r="BG147" s="144"/>
      <c r="BH147" s="144"/>
      <c r="BI147" s="144"/>
      <c r="BJ147" s="144"/>
      <c r="BK147" s="144"/>
      <c r="BL147" s="144"/>
      <c r="BM147" s="144"/>
      <c r="BN147" s="144"/>
      <c r="BO147" s="144"/>
      <c r="BP147" s="144"/>
      <c r="BQ147" s="144"/>
      <c r="BR147" s="144"/>
      <c r="BS147" s="144"/>
      <c r="BT147" s="144"/>
      <c r="BU147" s="144"/>
      <c r="BV147" s="144"/>
      <c r="BW147" s="144"/>
      <c r="BX147" s="144"/>
      <c r="BY147" s="144"/>
      <c r="BZ147" s="144"/>
      <c r="CA147" s="144"/>
      <c r="CB147" s="144"/>
      <c r="CC147" s="144"/>
      <c r="CD147" s="144"/>
      <c r="CE147" s="144"/>
      <c r="CF147" s="144"/>
      <c r="CG147" s="144"/>
      <c r="CH147" s="144"/>
      <c r="CI147" s="144"/>
      <c r="CJ147" s="144"/>
      <c r="CK147" s="144"/>
      <c r="CL147" s="144"/>
      <c r="CM147" s="144"/>
      <c r="CN147" s="144"/>
      <c r="CO147" s="144"/>
      <c r="CP147" s="144"/>
      <c r="CQ147" s="144"/>
      <c r="CR147" s="144"/>
      <c r="CS147" s="144"/>
      <c r="CT147" s="144"/>
      <c r="CU147" s="144"/>
      <c r="CV147" s="144"/>
      <c r="CW147" s="144"/>
      <c r="CX147" s="144"/>
      <c r="CY147" s="144"/>
      <c r="CZ147" s="144"/>
      <c r="DA147" s="144"/>
      <c r="DB147" s="144"/>
      <c r="DC147" s="144"/>
      <c r="DD147" s="144"/>
      <c r="DE147" s="144"/>
      <c r="DF147" s="144"/>
      <c r="DG147" s="144"/>
      <c r="DH147" s="144"/>
      <c r="DI147" s="144"/>
      <c r="DJ147" s="144"/>
      <c r="DK147" s="144"/>
      <c r="DL147" s="144"/>
      <c r="DM147" s="144"/>
      <c r="DN147" s="144"/>
      <c r="DO147" s="144"/>
      <c r="DP147" s="144"/>
      <c r="DQ147" s="144"/>
      <c r="DR147" s="144"/>
      <c r="DS147" s="144"/>
      <c r="DT147" s="144"/>
      <c r="DU147" s="144"/>
      <c r="DV147" s="144"/>
      <c r="DW147" s="144"/>
      <c r="DX147" s="144"/>
      <c r="DY147" s="144"/>
      <c r="DZ147" s="144"/>
      <c r="EA147" s="144"/>
      <c r="EB147" s="144"/>
      <c r="EC147" s="144"/>
      <c r="ED147" s="144"/>
      <c r="EE147" s="144"/>
      <c r="EF147" s="144"/>
      <c r="EG147" s="144"/>
      <c r="EH147" s="144"/>
      <c r="EI147" s="144"/>
      <c r="EJ147" s="144"/>
      <c r="EK147" s="144"/>
      <c r="EL147" s="144"/>
      <c r="EM147" s="144"/>
      <c r="EN147" s="144"/>
      <c r="EO147" s="144"/>
      <c r="EP147" s="144"/>
      <c r="EQ147" s="144"/>
      <c r="ER147" s="144"/>
      <c r="ES147" s="144"/>
      <c r="ET147" s="144"/>
      <c r="EU147" s="144"/>
      <c r="EV147" s="144"/>
      <c r="EW147" s="144"/>
      <c r="EX147" s="144"/>
      <c r="EY147" s="144"/>
      <c r="EZ147" s="144"/>
      <c r="FA147" s="144"/>
      <c r="FB147" s="144"/>
      <c r="FC147" s="144"/>
      <c r="FD147" s="144"/>
      <c r="FE147" s="144"/>
      <c r="FF147" s="144"/>
      <c r="FG147" s="144"/>
      <c r="FH147" s="144"/>
      <c r="FI147" s="144"/>
      <c r="FJ147" s="144"/>
      <c r="FK147" s="144"/>
      <c r="FL147" s="144"/>
      <c r="FM147" s="144"/>
      <c r="FN147" s="144"/>
      <c r="FO147" s="144"/>
    </row>
    <row r="148" spans="1:171" x14ac:dyDescent="0.2">
      <c r="A148" s="144"/>
      <c r="B148" s="144"/>
      <c r="C148" s="144"/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144"/>
      <c r="Y148" s="144"/>
      <c r="Z148" s="144"/>
      <c r="AA148" s="144"/>
      <c r="AB148" s="144"/>
      <c r="AC148" s="144"/>
      <c r="AD148" s="144"/>
      <c r="AE148" s="144"/>
      <c r="AF148" s="144"/>
      <c r="AG148" s="144"/>
      <c r="AH148" s="144"/>
      <c r="AI148" s="144"/>
      <c r="AJ148" s="144"/>
      <c r="AK148" s="144"/>
      <c r="AL148" s="144"/>
      <c r="AM148" s="144"/>
      <c r="AN148" s="144"/>
      <c r="AO148" s="144"/>
      <c r="AP148" s="144"/>
      <c r="AQ148" s="144"/>
      <c r="AR148" s="144"/>
      <c r="AS148" s="144"/>
      <c r="AT148" s="144"/>
      <c r="AU148" s="144"/>
      <c r="AV148" s="144"/>
      <c r="AW148" s="144"/>
      <c r="AX148" s="144"/>
      <c r="AY148" s="144"/>
      <c r="AZ148" s="144"/>
      <c r="BA148" s="144"/>
      <c r="BB148" s="144"/>
      <c r="BC148" s="144"/>
      <c r="BD148" s="144"/>
      <c r="BE148" s="144"/>
      <c r="BF148" s="144"/>
      <c r="BG148" s="144"/>
      <c r="BH148" s="144"/>
      <c r="BI148" s="144"/>
      <c r="BJ148" s="144"/>
      <c r="BK148" s="144"/>
      <c r="BL148" s="144"/>
      <c r="BM148" s="144"/>
      <c r="BN148" s="144"/>
      <c r="BO148" s="144"/>
      <c r="BP148" s="144"/>
      <c r="BQ148" s="144"/>
      <c r="BR148" s="144"/>
      <c r="BS148" s="144"/>
      <c r="BT148" s="144"/>
      <c r="BU148" s="144"/>
      <c r="BV148" s="144"/>
      <c r="BW148" s="144"/>
      <c r="BX148" s="144"/>
      <c r="BY148" s="144"/>
      <c r="BZ148" s="144"/>
      <c r="CA148" s="144"/>
      <c r="CB148" s="144"/>
      <c r="CC148" s="144"/>
      <c r="CD148" s="144"/>
      <c r="CE148" s="144"/>
      <c r="CF148" s="144"/>
      <c r="CG148" s="144"/>
      <c r="CH148" s="144"/>
      <c r="CI148" s="144"/>
      <c r="CJ148" s="144"/>
      <c r="CK148" s="144"/>
      <c r="CL148" s="144"/>
      <c r="CM148" s="144"/>
      <c r="CN148" s="144"/>
      <c r="CO148" s="144"/>
      <c r="CP148" s="144"/>
      <c r="CQ148" s="144"/>
      <c r="CR148" s="144"/>
      <c r="CS148" s="144"/>
      <c r="CT148" s="144"/>
      <c r="CU148" s="144"/>
      <c r="CV148" s="144"/>
      <c r="CW148" s="144"/>
      <c r="CX148" s="144"/>
      <c r="CY148" s="144"/>
      <c r="CZ148" s="144"/>
      <c r="DA148" s="144"/>
      <c r="DB148" s="144"/>
      <c r="DC148" s="144"/>
      <c r="DD148" s="144"/>
      <c r="DE148" s="144"/>
      <c r="DF148" s="144"/>
      <c r="DG148" s="144"/>
      <c r="DH148" s="144"/>
      <c r="DI148" s="144"/>
      <c r="DJ148" s="144"/>
      <c r="DK148" s="144"/>
      <c r="DL148" s="144"/>
      <c r="DM148" s="144"/>
      <c r="DN148" s="144"/>
      <c r="DO148" s="144"/>
      <c r="DP148" s="144"/>
      <c r="DQ148" s="144"/>
      <c r="DR148" s="144"/>
      <c r="DS148" s="144"/>
      <c r="DT148" s="144"/>
      <c r="DU148" s="144"/>
      <c r="DV148" s="144"/>
      <c r="DW148" s="144"/>
      <c r="DX148" s="144"/>
      <c r="DY148" s="144"/>
      <c r="DZ148" s="144"/>
      <c r="EA148" s="144"/>
      <c r="EB148" s="144"/>
      <c r="EC148" s="144"/>
      <c r="ED148" s="144"/>
      <c r="EE148" s="144"/>
      <c r="EF148" s="144"/>
      <c r="EG148" s="144"/>
      <c r="EH148" s="144"/>
      <c r="EI148" s="144"/>
      <c r="EJ148" s="144"/>
      <c r="EK148" s="144"/>
      <c r="EL148" s="144"/>
      <c r="EM148" s="144"/>
      <c r="EN148" s="144"/>
      <c r="EO148" s="144"/>
      <c r="EP148" s="144"/>
      <c r="EQ148" s="144"/>
      <c r="ER148" s="144"/>
      <c r="ES148" s="144"/>
      <c r="ET148" s="144"/>
      <c r="EU148" s="144"/>
      <c r="EV148" s="144"/>
      <c r="EW148" s="144"/>
      <c r="EX148" s="144"/>
      <c r="EY148" s="144"/>
      <c r="EZ148" s="144"/>
      <c r="FA148" s="144"/>
      <c r="FB148" s="144"/>
      <c r="FC148" s="144"/>
      <c r="FD148" s="144"/>
      <c r="FE148" s="144"/>
      <c r="FF148" s="144"/>
      <c r="FG148" s="144"/>
      <c r="FH148" s="144"/>
      <c r="FI148" s="144"/>
      <c r="FJ148" s="144"/>
      <c r="FK148" s="144"/>
      <c r="FL148" s="144"/>
      <c r="FM148" s="144"/>
      <c r="FN148" s="144"/>
      <c r="FO148" s="144"/>
    </row>
    <row r="149" spans="1:171" x14ac:dyDescent="0.2">
      <c r="A149" s="8"/>
    </row>
    <row r="150" spans="1:171" x14ac:dyDescent="0.2">
      <c r="A150" s="8"/>
    </row>
    <row r="153" spans="1:171" ht="15.75" x14ac:dyDescent="0.25">
      <c r="B153" s="28"/>
      <c r="C153" s="28"/>
      <c r="D153" s="28"/>
      <c r="E153" s="28"/>
      <c r="F153" s="27"/>
      <c r="G153" s="27"/>
    </row>
    <row r="154" spans="1:171" ht="15.75" x14ac:dyDescent="0.25">
      <c r="B154" s="27"/>
      <c r="C154" s="27"/>
      <c r="D154" s="27"/>
      <c r="E154" s="27"/>
      <c r="F154" s="27"/>
      <c r="G154" s="27"/>
    </row>
    <row r="155" spans="1:171" ht="15.75" x14ac:dyDescent="0.25">
      <c r="B155" s="27"/>
      <c r="C155" s="27"/>
      <c r="D155" s="27"/>
      <c r="E155" s="27"/>
      <c r="F155" s="27"/>
      <c r="G155" s="27"/>
    </row>
    <row r="156" spans="1:171" ht="15.75" x14ac:dyDescent="0.25">
      <c r="B156" s="34"/>
      <c r="C156" s="34"/>
      <c r="D156" s="34"/>
      <c r="E156" s="27"/>
      <c r="F156" s="27"/>
      <c r="G156" s="29"/>
    </row>
  </sheetData>
  <mergeCells count="24">
    <mergeCell ref="AF12:AF13"/>
    <mergeCell ref="AI12:AI13"/>
    <mergeCell ref="A11:A14"/>
    <mergeCell ref="B11:B14"/>
    <mergeCell ref="C11:H12"/>
    <mergeCell ref="I11:N12"/>
    <mergeCell ref="C13:H13"/>
    <mergeCell ref="I13:N13"/>
    <mergeCell ref="A8:AI8"/>
    <mergeCell ref="A147:FO148"/>
    <mergeCell ref="W12:W13"/>
    <mergeCell ref="X12:X13"/>
    <mergeCell ref="AG12:AG13"/>
    <mergeCell ref="AH12:AH13"/>
    <mergeCell ref="P14:Y14"/>
    <mergeCell ref="Z14:AI14"/>
    <mergeCell ref="O11:O13"/>
    <mergeCell ref="P11:AI11"/>
    <mergeCell ref="P12:T12"/>
    <mergeCell ref="U12:U13"/>
    <mergeCell ref="V12:V13"/>
    <mergeCell ref="Y12:Y13"/>
    <mergeCell ref="Z12:AD12"/>
    <mergeCell ref="AE12:AE13"/>
  </mergeCells>
  <phoneticPr fontId="7" type="noConversion"/>
  <pageMargins left="0.23622047244094491" right="0.15748031496062992" top="0.39370078740157483" bottom="0.39370078740157483" header="0.27559055118110237" footer="0.15748031496062992"/>
  <pageSetup paperSize="9" scale="43" fitToHeight="16" orientation="landscape" r:id="rId1"/>
  <headerFooter alignWithMargins="0"/>
  <rowBreaks count="1" manualBreakCount="1">
    <brk id="131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'приложение 1'!Заголовки_для_печати</vt:lpstr>
      <vt:lpstr>'приложение 3'!Заголовки_для_печати</vt:lpstr>
      <vt:lpstr>'приложение 1'!Область_печати</vt:lpstr>
      <vt:lpstr>'приложение 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Анна Выходцева</cp:lastModifiedBy>
  <cp:lastPrinted>2014-12-11T04:23:59Z</cp:lastPrinted>
  <dcterms:created xsi:type="dcterms:W3CDTF">1996-10-08T23:32:33Z</dcterms:created>
  <dcterms:modified xsi:type="dcterms:W3CDTF">2014-12-19T07:19:23Z</dcterms:modified>
</cp:coreProperties>
</file>