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\материалы для правления\Материалы для подготовки Правлений 2015 год\Постановления\Декабрь\"/>
    </mc:Choice>
  </mc:AlternateContent>
  <bookViews>
    <workbookView xWindow="0" yWindow="0" windowWidth="28800" windowHeight="11835" tabRatio="783" activeTab="2"/>
  </bookViews>
  <sheets>
    <sheet name="приложение 1" sheetId="28" r:id="rId1"/>
    <sheet name="приложение 2 " sheetId="23" r:id="rId2"/>
    <sheet name="приложение 3" sheetId="30" r:id="rId3"/>
  </sheets>
  <definedNames>
    <definedName name="_xlnm._FilterDatabase" localSheetId="0" hidden="1">'приложение 1'!$A$13:$U$70</definedName>
    <definedName name="_xlnm._FilterDatabase" localSheetId="2" hidden="1">'приложение 3'!$A$14:$R$57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Z_1B636102_EC21_4668_AD5A_EE8C736F3080_.wvu.FilterData" localSheetId="2" hidden="1">'приложение 3'!$D$1:$D$73</definedName>
    <definedName name="Z_1B636102_EC21_4668_AD5A_EE8C736F3080_.wvu.PrintArea" localSheetId="1" hidden="1">'приложение 2 '!$A$1:$H$38</definedName>
    <definedName name="Z_1B636102_EC21_4668_AD5A_EE8C736F3080_.wvu.PrintArea" localSheetId="2" hidden="1">'приложение 3'!$A$1:$R$57</definedName>
    <definedName name="Z_1B636102_EC21_4668_AD5A_EE8C736F3080_.wvu.PrintTitles" localSheetId="2" hidden="1">'приложение 3'!$A$13:$HU$13</definedName>
    <definedName name="Z_A318D579_FD0E_4372_8DAD_1E45FA8F0A44_.wvu.FilterData" localSheetId="2" hidden="1">'приложение 3'!$A$14:$R$57</definedName>
    <definedName name="Z_A318D579_FD0E_4372_8DAD_1E45FA8F0A44_.wvu.PrintArea" localSheetId="1" hidden="1">'приложение 2 '!$A$1:$H$38</definedName>
    <definedName name="Z_A318D579_FD0E_4372_8DAD_1E45FA8F0A44_.wvu.PrintArea" localSheetId="2" hidden="1">'приложение 3'!$A$1:$R$57</definedName>
    <definedName name="Z_A318D579_FD0E_4372_8DAD_1E45FA8F0A44_.wvu.PrintTitles" localSheetId="2" hidden="1">'приложение 3'!$A$13:$HU$13</definedName>
    <definedName name="_xlnm.Print_Area" localSheetId="0">'приложение 1'!$A$1:$U$70</definedName>
    <definedName name="_xlnm.Print_Area" localSheetId="1">'приложение 2 '!$A$1:$H$38</definedName>
    <definedName name="_xlnm.Print_Area" localSheetId="2">'приложение 3'!$A$1:$R$57</definedName>
  </definedNames>
  <calcPr calcId="152511"/>
  <customWorkbookViews>
    <customWorkbookView name="Копылов-АЮ - Личное представление" guid="{497D5560-F0D5-4F19-811A-32AA5CB25D65}" mergeInterval="0" personalView="1" maximized="1" xWindow="1" yWindow="1" windowWidth="1920" windowHeight="859" activeSheetId="8"/>
    <customWorkbookView name="Екатерина  - Личное представление" guid="{1B636102-EC21-4668-AD5A-EE8C736F3080}" mergeInterval="0" personalView="1" maximized="1" xWindow="1" yWindow="1" windowWidth="1400" windowHeight="829" activeSheetId="11"/>
    <customWorkbookView name="Кузнецов - Личное представление" guid="{6819B443-2A1D-43F9-A0D9-2E7F36768D7A}" mergeInterval="0" personalView="1" maximized="1" windowWidth="1676" windowHeight="885" activeSheetId="1"/>
    <customWorkbookView name="Паськив - Личное представление" guid="{A318D579-FD0E-4372-8DAD-1E45FA8F0A44}" mergeInterval="0" personalView="1" maximized="1" xWindow="1" yWindow="1" windowWidth="1110" windowHeight="659" activeSheetId="1" showComments="commIndAndComment"/>
  </customWorkbookViews>
</workbook>
</file>

<file path=xl/calcChain.xml><?xml version="1.0" encoding="utf-8"?>
<calcChain xmlns="http://schemas.openxmlformats.org/spreadsheetml/2006/main">
  <c r="U68" i="28" l="1"/>
  <c r="U67" i="28"/>
  <c r="U66" i="28"/>
  <c r="U64" i="28"/>
  <c r="U63" i="28"/>
  <c r="U62" i="28"/>
  <c r="U60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Q41" i="28" l="1"/>
  <c r="U41" i="28" s="1"/>
  <c r="D23" i="23" l="1"/>
  <c r="H19" i="23" l="1"/>
  <c r="D12" i="23" l="1"/>
  <c r="D11" i="23" s="1"/>
  <c r="D35" i="23" s="1"/>
  <c r="R34" i="30"/>
  <c r="R45" i="30"/>
  <c r="R54" i="30" l="1"/>
  <c r="R55" i="30"/>
  <c r="R53" i="30"/>
  <c r="R29" i="30"/>
  <c r="R30" i="30"/>
  <c r="R31" i="30"/>
  <c r="R32" i="30"/>
  <c r="R33" i="30"/>
  <c r="R35" i="30"/>
  <c r="R36" i="30"/>
  <c r="R37" i="30"/>
  <c r="R38" i="30"/>
  <c r="R39" i="30"/>
  <c r="R40" i="30"/>
  <c r="R41" i="30"/>
  <c r="R42" i="30"/>
  <c r="R43" i="30"/>
  <c r="R44" i="30"/>
  <c r="R46" i="30"/>
  <c r="R47" i="30"/>
  <c r="R48" i="30"/>
  <c r="R49" i="30"/>
  <c r="R50" i="30"/>
  <c r="R51" i="30"/>
  <c r="R18" i="30"/>
  <c r="R19" i="30"/>
  <c r="R20" i="30"/>
  <c r="R21" i="30"/>
  <c r="R22" i="30"/>
  <c r="R23" i="30"/>
  <c r="R24" i="30"/>
  <c r="R25" i="30"/>
  <c r="R26" i="30"/>
  <c r="R27" i="30"/>
  <c r="R17" i="30"/>
  <c r="Q28" i="30"/>
  <c r="I32" i="30"/>
  <c r="Q52" i="30"/>
  <c r="P52" i="30"/>
  <c r="O52" i="30"/>
  <c r="N52" i="30"/>
  <c r="M52" i="30"/>
  <c r="C52" i="30"/>
  <c r="L32" i="30"/>
  <c r="L31" i="30"/>
  <c r="D31" i="30"/>
  <c r="L30" i="30"/>
  <c r="K30" i="30"/>
  <c r="P28" i="30"/>
  <c r="O28" i="30"/>
  <c r="N28" i="30"/>
  <c r="M28" i="30"/>
  <c r="C28" i="30"/>
  <c r="Q16" i="30"/>
  <c r="P16" i="30"/>
  <c r="P15" i="30" s="1"/>
  <c r="O16" i="30"/>
  <c r="N16" i="30"/>
  <c r="M16" i="30"/>
  <c r="M15" i="30" s="1"/>
  <c r="M14" i="30" s="1"/>
  <c r="M56" i="30" s="1"/>
  <c r="C16" i="30"/>
  <c r="O15" i="30"/>
  <c r="O14" i="30" s="1"/>
  <c r="O56" i="30" s="1"/>
  <c r="O57" i="30" s="1"/>
  <c r="R16" i="30" l="1"/>
  <c r="P14" i="30"/>
  <c r="P56" i="30" s="1"/>
  <c r="P57" i="30" s="1"/>
  <c r="R52" i="30"/>
  <c r="C15" i="30"/>
  <c r="C14" i="30" s="1"/>
  <c r="R28" i="30"/>
  <c r="N15" i="30"/>
  <c r="N14" i="30" s="1"/>
  <c r="N56" i="30" s="1"/>
  <c r="N57" i="30" s="1"/>
  <c r="Q15" i="30"/>
  <c r="M57" i="30"/>
  <c r="R15" i="30" l="1"/>
  <c r="Q56" i="30"/>
  <c r="R56" i="30" s="1"/>
  <c r="Q57" i="30" l="1"/>
  <c r="R57" i="30"/>
  <c r="T65" i="28" l="1"/>
  <c r="S65" i="28"/>
  <c r="R65" i="28"/>
  <c r="Q65" i="28"/>
  <c r="P65" i="28"/>
  <c r="H65" i="28"/>
  <c r="G65" i="28"/>
  <c r="T61" i="28"/>
  <c r="S61" i="28"/>
  <c r="R61" i="28"/>
  <c r="Q61" i="28"/>
  <c r="P61" i="28"/>
  <c r="H61" i="28"/>
  <c r="G61" i="28"/>
  <c r="T59" i="28"/>
  <c r="S59" i="28"/>
  <c r="R59" i="28"/>
  <c r="Q59" i="28"/>
  <c r="U59" i="28" s="1"/>
  <c r="P59" i="28"/>
  <c r="H59" i="28"/>
  <c r="G59" i="28"/>
  <c r="O44" i="28"/>
  <c r="K44" i="28"/>
  <c r="D44" i="28"/>
  <c r="O43" i="28"/>
  <c r="N43" i="28"/>
  <c r="D43" i="28"/>
  <c r="D42" i="28"/>
  <c r="T40" i="28"/>
  <c r="S40" i="28"/>
  <c r="R40" i="28"/>
  <c r="Q40" i="28"/>
  <c r="P40" i="28"/>
  <c r="H40" i="28"/>
  <c r="G40" i="28"/>
  <c r="T17" i="28"/>
  <c r="S17" i="28"/>
  <c r="R17" i="28"/>
  <c r="Q17" i="28"/>
  <c r="P17" i="28"/>
  <c r="H17" i="28"/>
  <c r="G17" i="28"/>
  <c r="U65" i="28" l="1"/>
  <c r="U61" i="28"/>
  <c r="U40" i="28"/>
  <c r="U17" i="28"/>
  <c r="P69" i="28"/>
  <c r="T69" i="28"/>
  <c r="T70" i="28" s="1"/>
  <c r="R69" i="28"/>
  <c r="R70" i="28" s="1"/>
  <c r="H70" i="28"/>
  <c r="Q69" i="28"/>
  <c r="Q70" i="28" s="1"/>
  <c r="S69" i="28"/>
  <c r="S70" i="28" s="1"/>
  <c r="T16" i="28"/>
  <c r="R16" i="28"/>
  <c r="R15" i="28" s="1"/>
  <c r="P16" i="28"/>
  <c r="G16" i="28"/>
  <c r="H16" i="28"/>
  <c r="Q16" i="28"/>
  <c r="Q15" i="28" s="1"/>
  <c r="S16" i="28"/>
  <c r="S15" i="28" s="1"/>
  <c r="U16" i="28" l="1"/>
  <c r="P70" i="28"/>
  <c r="U69" i="28"/>
  <c r="H34" i="23"/>
  <c r="H33" i="23"/>
  <c r="H32" i="23"/>
  <c r="H31" i="23"/>
  <c r="H30" i="23"/>
  <c r="H29" i="23"/>
  <c r="H28" i="23"/>
  <c r="H27" i="23"/>
  <c r="H26" i="23"/>
  <c r="H25" i="23"/>
  <c r="H24" i="23"/>
  <c r="H22" i="23"/>
  <c r="H21" i="23"/>
  <c r="C20" i="23"/>
  <c r="H18" i="23"/>
  <c r="H17" i="23"/>
  <c r="H16" i="23"/>
  <c r="H15" i="23"/>
  <c r="H14" i="23"/>
  <c r="G35" i="23"/>
  <c r="E35" i="23"/>
  <c r="P15" i="28" l="1"/>
  <c r="U70" i="28"/>
  <c r="F35" i="23"/>
  <c r="C12" i="23" l="1"/>
  <c r="C11" i="23" s="1"/>
  <c r="C35" i="23" l="1"/>
  <c r="F20" i="23" l="1"/>
  <c r="H20" i="23" l="1"/>
  <c r="E13" i="23" l="1"/>
  <c r="E12" i="23" l="1"/>
  <c r="F13" i="23"/>
  <c r="F12" i="23" l="1"/>
  <c r="H23" i="23"/>
  <c r="G13" i="23"/>
  <c r="G12" i="23" l="1"/>
  <c r="H13" i="23"/>
  <c r="H12" i="23"/>
  <c r="H11" i="23" l="1"/>
  <c r="H35" i="23"/>
</calcChain>
</file>

<file path=xl/sharedStrings.xml><?xml version="1.0" encoding="utf-8"?>
<sst xmlns="http://schemas.openxmlformats.org/spreadsheetml/2006/main" count="992" uniqueCount="225">
  <si>
    <t>Наименование объекта</t>
  </si>
  <si>
    <t>млн.рублей</t>
  </si>
  <si>
    <t>№ п/п</t>
  </si>
  <si>
    <t>Стадия реализации проекта</t>
  </si>
  <si>
    <t>Полная 
стоимость 
строительства (с НДС)</t>
  </si>
  <si>
    <t>С/П*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</si>
  <si>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</si>
  <si>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</si>
  <si>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</si>
  <si>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1.1.1</t>
  </si>
  <si>
    <t>1.1.2</t>
  </si>
  <si>
    <t>1.1.3</t>
  </si>
  <si>
    <t>1.1.4</t>
  </si>
  <si>
    <t>1.1.5</t>
  </si>
  <si>
    <t>1.1.6</t>
  </si>
  <si>
    <t>1.1.7</t>
  </si>
  <si>
    <t>2.</t>
  </si>
  <si>
    <t>ИТОГО по передаче электрической энергии</t>
  </si>
  <si>
    <t>ВСЕГО по программе</t>
  </si>
  <si>
    <t>ВСЕГО</t>
  </si>
  <si>
    <t>1.1.8</t>
  </si>
  <si>
    <t>1.1.9</t>
  </si>
  <si>
    <t>1.1.10</t>
  </si>
  <si>
    <t>1.1.11</t>
  </si>
  <si>
    <t>1.1.12</t>
  </si>
  <si>
    <t>1.1.13</t>
  </si>
  <si>
    <t>1.1.14</t>
  </si>
  <si>
    <t>Источник финансирования</t>
  </si>
  <si>
    <t>1</t>
  </si>
  <si>
    <t>Собственные средства</t>
  </si>
  <si>
    <t>1.1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</si>
  <si>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</si>
  <si>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</si>
  <si>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</si>
  <si>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</si>
  <si>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</si>
  <si>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</si>
  <si>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</si>
  <si>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</si>
  <si>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Прочая прибыль</t>
  </si>
  <si>
    <t>1.2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</si>
  <si>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</si>
  <si>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</si>
  <si>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</si>
  <si>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</si>
  <si>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</si>
  <si>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</si>
  <si>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</si>
  <si>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1.3</t>
  </si>
  <si>
    <t>Возврат НДС</t>
  </si>
  <si>
    <t>1.4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</si>
  <si>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</si>
  <si>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</si>
  <si>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</si>
  <si>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</si>
  <si>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</si>
  <si>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2</t>
  </si>
  <si>
    <t>Привлеченные средства, в т.ч.:</t>
  </si>
  <si>
    <t>2.1</t>
  </si>
  <si>
    <t>Кредиты</t>
  </si>
  <si>
    <t>2.2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</si>
  <si>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</si>
  <si>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</si>
  <si>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</si>
  <si>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</si>
  <si>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</si>
  <si>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</si>
  <si>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</si>
  <si>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</si>
  <si>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</si>
  <si>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</si>
  <si>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</si>
  <si>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</si>
  <si>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</si>
  <si>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</si>
  <si>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</si>
  <si>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-</t>
  </si>
  <si>
    <t>С</t>
  </si>
  <si>
    <t>ИТОГО</t>
  </si>
  <si>
    <t>Ввод мощностей</t>
  </si>
  <si>
    <t>МВт/Гкал/ч/км/МВА</t>
  </si>
  <si>
    <t>Прогноз ввода/вывода  объектов основных средств ООО "Горэлектросеть" в натуральном и стоимостном выражении</t>
  </si>
  <si>
    <t>План года 2015</t>
  </si>
  <si>
    <t>Проектная мощность/ протяженность сетей</t>
  </si>
  <si>
    <t>Год начала строительства</t>
  </si>
  <si>
    <t>Год окончания строитель-
ства</t>
  </si>
  <si>
    <t>Остаточная стоимость строитель-
ства (с НДС)</t>
  </si>
  <si>
    <t>План финансирования текущего года</t>
  </si>
  <si>
    <t>I кв.</t>
  </si>
  <si>
    <t>II кв.</t>
  </si>
  <si>
    <t>III кв.</t>
  </si>
  <si>
    <t>IV кв.</t>
  </si>
  <si>
    <t>млн. рублей</t>
  </si>
  <si>
    <t>Замена масляных выключателей на вакуумные по стороне 6 кВ на ПС №1 "Центральная"</t>
  </si>
  <si>
    <t>Реконструкция ТП-98 (вынос встроенного ТП)</t>
  </si>
  <si>
    <t>Реконструкция ТП-107 (вынос встроенного ТП)</t>
  </si>
  <si>
    <t>Реконструкция ТП-116 (вынос встроенного ТП)</t>
  </si>
  <si>
    <t>Реконструкция ТП-94 (вынос встроенного ТП)</t>
  </si>
  <si>
    <t>Замена масляных выключателей на вакуумные РП-1</t>
  </si>
  <si>
    <t xml:space="preserve">Оснащение РП-9 средствами телемеханики и связи </t>
  </si>
  <si>
    <t xml:space="preserve">Приобретение основных средств приборов и спец. техники </t>
  </si>
  <si>
    <t>Создание систем телемеханики и связи</t>
  </si>
  <si>
    <t>Портативный цифровой рефлектометр РЕЙС-105М1</t>
  </si>
  <si>
    <t>Трассоискатель АБРИС-24/8</t>
  </si>
  <si>
    <t>Микромилликилоомметр МИКО-2.3</t>
  </si>
  <si>
    <t>Замена масляных выключателей на вакуумные РП-9</t>
  </si>
  <si>
    <t>Замена масляных выключателей на вакуумные РП-12</t>
  </si>
  <si>
    <t>Замена масляных выключателей на вакуумные РП-92</t>
  </si>
  <si>
    <t>Реконструкция ПС №3 "Южная" с заменой силового трансформатора 16 МВА</t>
  </si>
  <si>
    <t>Реконструкция РП-21 с установкой 2-х дополнительных высоковольтных ячеек</t>
  </si>
  <si>
    <t>Реконструкция ТП-139 с заменой силового трансформатора</t>
  </si>
  <si>
    <t>Реконструкция ТП-211 с заменой силового трансформатора</t>
  </si>
  <si>
    <t>Реконструкция ТП-411 с установкой резервного силового трансформатора</t>
  </si>
  <si>
    <t>Реконструкция ТП-472 с заменой силовых трансформаторов</t>
  </si>
  <si>
    <t>Реконструкция ТП-834 с заменой силовых трансформаторов</t>
  </si>
  <si>
    <t>1.1.15</t>
  </si>
  <si>
    <t>1.1.16</t>
  </si>
  <si>
    <t>План года 2016</t>
  </si>
  <si>
    <t xml:space="preserve">Реконструкция Ф 16-БЖД, сооружения электроэнергетики» от подстанции №  3 в сторону опоры № 1 </t>
  </si>
  <si>
    <t>С/П</t>
  </si>
  <si>
    <t>Реконструкция линии электропередачи «Фидер 20-САДЫ» от подстанции № 4 в сторону мачтовой трансформаторной подстанции № 501, трансформаторной подстанции № 513, комплектной трансформаторной подстанции №568</t>
  </si>
  <si>
    <t xml:space="preserve">Реконструкция «6 КВ Ф.40-РП-16-2, назначение: Сооружения электроэнергетики » от подстанции № 2 в сторону распределительного пункта № 16, ввод № 2, «6 КВ Ф35-РП-16-1, назначение: Сооружения электроэнергетики» от подстанции № 2 в сторону распределительного пункта № 16 ввод № 1 </t>
  </si>
  <si>
    <t>Реконструкция ТП-401</t>
  </si>
  <si>
    <t>1.2.4</t>
  </si>
  <si>
    <t>Реконструкция «6 КВ Ф.16-469, назначение: Сооружения электроэнергетики» от распределительного пункта № 18 в сторону трансформаторных подстанций №№  469, 474</t>
  </si>
  <si>
    <t>Реконструкция «6 КВ Ф.1-РП-17-1, назначение: Сооружения электроэнергетики» от подстанции «Опорная № 19» в сторону распределительного пункта № 17</t>
  </si>
  <si>
    <t>1.2.5</t>
  </si>
  <si>
    <t>Замена масляных выключателей на вакуумные по стороне 6 кВ на ПС №2 "Н.Островская"</t>
  </si>
  <si>
    <t>1.2.10</t>
  </si>
  <si>
    <t>Реконструкция ТП-414</t>
  </si>
  <si>
    <t>1.2.11</t>
  </si>
  <si>
    <t>Реконструкция ТП-353</t>
  </si>
  <si>
    <t>1.2.12</t>
  </si>
  <si>
    <t>Реконструкция ТП-355</t>
  </si>
  <si>
    <t>1.2.25</t>
  </si>
  <si>
    <t>Реконструкция ТП-120 (вынос встроенного ТП)</t>
  </si>
  <si>
    <t>1.2.26</t>
  </si>
  <si>
    <t>Реконструкция ТП-127 (вынос встроенного ТП)</t>
  </si>
  <si>
    <t>Новое строительство</t>
  </si>
  <si>
    <t>Строительство блочной канализации от РП-2 с выносом существующих КЛ-6 кВ</t>
  </si>
  <si>
    <t xml:space="preserve">Реконструкция «6 КВ Ф.34-486, назначение: Сооружения электроэнергетики» от подстанции № 2 в сторону трансформаторных подстанций №№ 486, 487, 496, 497  </t>
  </si>
  <si>
    <t>Реконструкция «ф. 10-20-РП-92 от п/ст 110/35/10 "Ильинская городская 2" до РП-92, назначение: Сооружения электроэнергетики» от подстанции 110/35/10 кВ «Ильинская городская 2» в сторону распределительного пункта № 92, линии электропередачи «Фидер 10-3-РП-92» от подстанции 110/35/10 кВ «Ильинская городская 2» в сторону распределительного пункта № 92</t>
  </si>
  <si>
    <t>Замена силовых трансформаторов ПС №3 "Южная"</t>
  </si>
  <si>
    <t>1.2.6</t>
  </si>
  <si>
    <t>Замена масляных выключателей на вакуумные по стороне 6 кВ на ПС №3 "Южная"</t>
  </si>
  <si>
    <t>1.2.13</t>
  </si>
  <si>
    <t>Реконструкция ТП-372</t>
  </si>
  <si>
    <t>1.2.14</t>
  </si>
  <si>
    <t>Реконструкция ТП-374</t>
  </si>
  <si>
    <t>1.2.15</t>
  </si>
  <si>
    <t>Реконструкция ТП-34</t>
  </si>
  <si>
    <t>1.2.27</t>
  </si>
  <si>
    <t>Реконструкция ТП-132 (вынос встроенного ТП)</t>
  </si>
  <si>
    <t>Прокладка резервного кабеля 6 кВ от ПС №5 35/6 "Новая"  до РП-44 в Центральном районе. СМР</t>
  </si>
  <si>
    <t>2х0,68</t>
  </si>
  <si>
    <t xml:space="preserve">Реконструкция «6 КВ Ф25-РП-6-3, назначение: Сооружения электроэнергетики» от подстанции № 2 в сторону распределительного пункта № 6 </t>
  </si>
  <si>
    <t>3х1,903</t>
  </si>
  <si>
    <t>3х1,91</t>
  </si>
  <si>
    <t>2х1,713</t>
  </si>
  <si>
    <t>2х1,72</t>
  </si>
  <si>
    <t xml:space="preserve">Реконструкция «6 КВ Ф.24-РП-6-2, назначение: Сооружения электроэнергетики» от подстанции № 6 в сторону распределительного пункта № 6 </t>
  </si>
  <si>
    <t>2х2,472</t>
  </si>
  <si>
    <t>2х2,5</t>
  </si>
  <si>
    <t>Реконструкция линии электропередачи кабельно-воздушная «Фидер 6-20-Г» от подстанции «Ширпотреб» в сторону распределительного пункта № 3</t>
  </si>
  <si>
    <t>2х2,4</t>
  </si>
  <si>
    <t>2х3,0</t>
  </si>
  <si>
    <t>Замена силовых трансформаторов ПС №6 "В.Островская"</t>
  </si>
  <si>
    <t>1.2.16</t>
  </si>
  <si>
    <t>Реконструкция ТП-89</t>
  </si>
  <si>
    <t>1.2.17</t>
  </si>
  <si>
    <t>Реконструкция ТП-112</t>
  </si>
  <si>
    <t>1.2.18</t>
  </si>
  <si>
    <t>Реконструкция ТП-231</t>
  </si>
  <si>
    <t>1.2.28</t>
  </si>
  <si>
    <t>Реконструкция ТП-377 (вынос встроенного ТП)</t>
  </si>
  <si>
    <t>Строительство КЛ-6 кВ от ПС 110/35/6 "Береговая" до РП-19</t>
  </si>
  <si>
    <t>4х0,5</t>
  </si>
  <si>
    <t>План года 2017</t>
  </si>
  <si>
    <t>План года 2018</t>
  </si>
  <si>
    <t>План года 2019</t>
  </si>
  <si>
    <t>Источники финансирования инвестиционной программы (в прогнозных ценах соответствующих лет), млн.руб. без НДС</t>
  </si>
  <si>
    <t>Реконструкция ВЛ-10 кВ ф.20-Сады</t>
  </si>
  <si>
    <t>Реконструкция КЛ-6 кВ ф.16-469</t>
  </si>
  <si>
    <t>Реконструкция КЛ-6 кВ ф.25-РП-6-3</t>
  </si>
  <si>
    <t>Реконструкция КЛ-6 кВ ф.24-РП-6-2</t>
  </si>
  <si>
    <t>Реконструкция КЛ-6 кВ ф.34-486</t>
  </si>
  <si>
    <t>Реконструкция КЛ-6 кВ ф.40-РП-16-2, 35-РП-16-1</t>
  </si>
  <si>
    <t>Реконструкция КВЛЭП-6 кВ ф.1-РП-17-1</t>
  </si>
  <si>
    <t>Реконструкция КЛ-10 кВ ф.10-20-РП-92, ф.10-3-РП-92</t>
  </si>
  <si>
    <t>Реконструкция ВЛ-6 кВ ф.16-БЖД</t>
  </si>
  <si>
    <t>Реконструкция КВЛЭП-6 кВ ф.6-20Г ПС 110/35/6 "Северная" - РП-3</t>
  </si>
  <si>
    <t>1.2.7</t>
  </si>
  <si>
    <t>1.2.8</t>
  </si>
  <si>
    <t>1.2.9</t>
  </si>
  <si>
    <t>1.2.19</t>
  </si>
  <si>
    <t>1.2.20</t>
  </si>
  <si>
    <t>1.2.21</t>
  </si>
  <si>
    <t xml:space="preserve">Реконструкция «6 КВ Ф.36-РП-6-1, назначение: Сооружения электроэнергетики» от подстанции № 2 в сторону распределительного пункта № 6 </t>
  </si>
  <si>
    <t>3х1,8</t>
  </si>
  <si>
    <t xml:space="preserve">Стоимость основных этапов работ по реализации инвестиционной программы ООО "Горэлектросеть" г.Новокузнецк на 2015-2019  годы </t>
  </si>
  <si>
    <t>Объем финансирования с НДС</t>
  </si>
  <si>
    <t>1.1.17</t>
  </si>
  <si>
    <t>1.1.18</t>
  </si>
  <si>
    <t>1.1.19</t>
  </si>
  <si>
    <t>1.1.20</t>
  </si>
  <si>
    <t>1.1.21</t>
  </si>
  <si>
    <t>1.1.22</t>
  </si>
  <si>
    <t>1.3.1</t>
  </si>
  <si>
    <t>3</t>
  </si>
  <si>
    <t>3.1</t>
  </si>
  <si>
    <t>3.2</t>
  </si>
  <si>
    <t>3.3</t>
  </si>
  <si>
    <t>4х1,5</t>
  </si>
  <si>
    <t>Реконструкция КЛ-6 кВ ф.36-РП-6-1</t>
  </si>
  <si>
    <t>1.2.22</t>
  </si>
  <si>
    <t>региональной энергетической комиссии</t>
  </si>
  <si>
    <t>Приложение № 2 к постановлению</t>
  </si>
  <si>
    <t>Приложение № 1 к постановлению</t>
  </si>
  <si>
    <t>Кемеровской области</t>
  </si>
  <si>
    <t>Первоначальная 
стоимость строительства                   (с НДС)</t>
  </si>
  <si>
    <t>млн. руб.</t>
  </si>
  <si>
    <t>Ввод основных средств</t>
  </si>
  <si>
    <t>Приложение № 3 к постановлению</t>
  </si>
  <si>
    <t>Кемеровской области от 31 декабря 2015 года № 1038</t>
  </si>
  <si>
    <t>от 31 декабря 2015 года № 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</si>
</sst>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#,##0.000"/>
    <numFmt numFmtId="166" formatCode="_-* #,##0.00_р_._-;\-* #,##0.00_р_._-;_-* \-??_р_._-;_-@_-"/>
    <numFmt numFmtId="167" formatCode="0.000"/>
    <numFmt numFmtId="168" formatCode="_-* #,##0\ _р_._-;\-* #,##0\ _р_._-;_-* &quot;-&quot;\ _р_._-;_-@_-"/>
    <numFmt numFmtId="169" formatCode="_-* #,##0.00\ _р_._-;\-* #,##0.00\ _р_._-;_-* &quot;-&quot;??\ _р_._-;_-@_-"/>
    <numFmt numFmtId="170" formatCode="#,##0.000_ ;\-#,##0.000\ "/>
  </numFmts>
  <fonts count="14" x14ac:knownFonts="1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0" fontId="4" fillId="0" borderId="0" applyFill="0" applyBorder="0" applyAlignment="0" applyProtection="0"/>
    <xf numFmtId="166" fontId="4" fillId="0" borderId="0" applyFill="0" applyBorder="0" applyAlignment="0" applyProtection="0"/>
    <xf numFmtId="0" fontId="4" fillId="0" borderId="0" applyFill="0" applyBorder="0" applyAlignment="0" applyProtection="0"/>
    <xf numFmtId="166" fontId="4" fillId="0" borderId="0" applyFill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67" fontId="6" fillId="0" borderId="1" xfId="13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4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70" fontId="3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2" fontId="0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 applyFont="1" applyFill="1"/>
    <xf numFmtId="167" fontId="2" fillId="0" borderId="1" xfId="13" applyNumberFormat="1" applyFont="1" applyFill="1" applyBorder="1" applyAlignment="1" applyProtection="1">
      <alignment horizontal="center" vertical="center" wrapText="1"/>
    </xf>
    <xf numFmtId="165" fontId="2" fillId="0" borderId="1" xfId="11" applyNumberFormat="1" applyFont="1" applyFill="1" applyBorder="1" applyAlignment="1" applyProtection="1">
      <alignment horizontal="center" vertical="center"/>
    </xf>
    <xf numFmtId="165" fontId="2" fillId="0" borderId="1" xfId="13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/>
    <xf numFmtId="1" fontId="10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/>
    <xf numFmtId="165" fontId="2" fillId="0" borderId="0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2" fillId="0" borderId="1" xfId="11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6" fillId="0" borderId="1" xfId="11" applyNumberFormat="1" applyFont="1" applyFill="1" applyBorder="1" applyAlignment="1" applyProtection="1">
      <alignment horizontal="center" vertical="center"/>
    </xf>
    <xf numFmtId="167" fontId="2" fillId="0" borderId="1" xfId="13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5 2" xfId="16"/>
    <cellStyle name="Тысячи [0]_Выхода" xfId="7"/>
    <cellStyle name="Тысячи_Выхода" xfId="8"/>
    <cellStyle name="Финансовый 2" xfId="9"/>
    <cellStyle name="Финансовый 3" xfId="10"/>
    <cellStyle name="Финансовый 4" xfId="11"/>
    <cellStyle name="Финансовый 4 2" xfId="12"/>
    <cellStyle name="Финансовый 5" xfId="13"/>
    <cellStyle name="Финансовый 5 2" xfId="14"/>
    <cellStyle name="Финансовый 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W86"/>
  <sheetViews>
    <sheetView view="pageBreakPreview" zoomScale="85" zoomScaleNormal="70" zoomScaleSheetLayoutView="85" workbookViewId="0">
      <pane xSplit="2" ySplit="13" topLeftCell="N14" activePane="bottomRight" state="frozen"/>
      <selection pane="topRight" activeCell="C1" sqref="C1"/>
      <selection pane="bottomLeft" activeCell="A14" sqref="A14"/>
      <selection pane="bottomRight" activeCell="N21" sqref="N21"/>
    </sheetView>
  </sheetViews>
  <sheetFormatPr defaultRowHeight="15.75" x14ac:dyDescent="0.25"/>
  <cols>
    <col min="1" max="1" width="6.625" style="1" bestFit="1" customWidth="1"/>
    <col min="2" max="2" width="81.125" style="1" customWidth="1"/>
    <col min="3" max="4" width="11.5" style="1" customWidth="1"/>
    <col min="5" max="5" width="10.5" style="1" customWidth="1"/>
    <col min="6" max="6" width="11.5" style="1" customWidth="1"/>
    <col min="7" max="9" width="14.75" style="1" customWidth="1"/>
    <col min="10" max="15" width="11.125" style="1" customWidth="1"/>
    <col min="16" max="19" width="11.75" style="1" customWidth="1"/>
    <col min="20" max="20" width="11" style="1" bestFit="1" customWidth="1"/>
    <col min="21" max="21" width="11" style="1" customWidth="1"/>
    <col min="22" max="256" width="9" style="2"/>
    <col min="257" max="257" width="6.625" style="2" bestFit="1" customWidth="1"/>
    <col min="258" max="258" width="81.125" style="2" customWidth="1"/>
    <col min="259" max="260" width="11.5" style="2" customWidth="1"/>
    <col min="261" max="261" width="10.5" style="2" customWidth="1"/>
    <col min="262" max="262" width="11.5" style="2" customWidth="1"/>
    <col min="263" max="265" width="14.75" style="2" customWidth="1"/>
    <col min="266" max="271" width="11.125" style="2" customWidth="1"/>
    <col min="272" max="275" width="11.75" style="2" customWidth="1"/>
    <col min="276" max="276" width="11" style="2" bestFit="1" customWidth="1"/>
    <col min="277" max="277" width="11" style="2" customWidth="1"/>
    <col min="278" max="512" width="9" style="2"/>
    <col min="513" max="513" width="6.625" style="2" bestFit="1" customWidth="1"/>
    <col min="514" max="514" width="81.125" style="2" customWidth="1"/>
    <col min="515" max="516" width="11.5" style="2" customWidth="1"/>
    <col min="517" max="517" width="10.5" style="2" customWidth="1"/>
    <col min="518" max="518" width="11.5" style="2" customWidth="1"/>
    <col min="519" max="521" width="14.75" style="2" customWidth="1"/>
    <col min="522" max="527" width="11.125" style="2" customWidth="1"/>
    <col min="528" max="531" width="11.75" style="2" customWidth="1"/>
    <col min="532" max="532" width="11" style="2" bestFit="1" customWidth="1"/>
    <col min="533" max="533" width="11" style="2" customWidth="1"/>
    <col min="534" max="768" width="9" style="2"/>
    <col min="769" max="769" width="6.625" style="2" bestFit="1" customWidth="1"/>
    <col min="770" max="770" width="81.125" style="2" customWidth="1"/>
    <col min="771" max="772" width="11.5" style="2" customWidth="1"/>
    <col min="773" max="773" width="10.5" style="2" customWidth="1"/>
    <col min="774" max="774" width="11.5" style="2" customWidth="1"/>
    <col min="775" max="777" width="14.75" style="2" customWidth="1"/>
    <col min="778" max="783" width="11.125" style="2" customWidth="1"/>
    <col min="784" max="787" width="11.75" style="2" customWidth="1"/>
    <col min="788" max="788" width="11" style="2" bestFit="1" customWidth="1"/>
    <col min="789" max="789" width="11" style="2" customWidth="1"/>
    <col min="790" max="1024" width="9" style="2"/>
    <col min="1025" max="1025" width="6.625" style="2" bestFit="1" customWidth="1"/>
    <col min="1026" max="1026" width="81.125" style="2" customWidth="1"/>
    <col min="1027" max="1028" width="11.5" style="2" customWidth="1"/>
    <col min="1029" max="1029" width="10.5" style="2" customWidth="1"/>
    <col min="1030" max="1030" width="11.5" style="2" customWidth="1"/>
    <col min="1031" max="1033" width="14.75" style="2" customWidth="1"/>
    <col min="1034" max="1039" width="11.125" style="2" customWidth="1"/>
    <col min="1040" max="1043" width="11.75" style="2" customWidth="1"/>
    <col min="1044" max="1044" width="11" style="2" bestFit="1" customWidth="1"/>
    <col min="1045" max="1045" width="11" style="2" customWidth="1"/>
    <col min="1046" max="1280" width="9" style="2"/>
    <col min="1281" max="1281" width="6.625" style="2" bestFit="1" customWidth="1"/>
    <col min="1282" max="1282" width="81.125" style="2" customWidth="1"/>
    <col min="1283" max="1284" width="11.5" style="2" customWidth="1"/>
    <col min="1285" max="1285" width="10.5" style="2" customWidth="1"/>
    <col min="1286" max="1286" width="11.5" style="2" customWidth="1"/>
    <col min="1287" max="1289" width="14.75" style="2" customWidth="1"/>
    <col min="1290" max="1295" width="11.125" style="2" customWidth="1"/>
    <col min="1296" max="1299" width="11.75" style="2" customWidth="1"/>
    <col min="1300" max="1300" width="11" style="2" bestFit="1" customWidth="1"/>
    <col min="1301" max="1301" width="11" style="2" customWidth="1"/>
    <col min="1302" max="1536" width="9" style="2"/>
    <col min="1537" max="1537" width="6.625" style="2" bestFit="1" customWidth="1"/>
    <col min="1538" max="1538" width="81.125" style="2" customWidth="1"/>
    <col min="1539" max="1540" width="11.5" style="2" customWidth="1"/>
    <col min="1541" max="1541" width="10.5" style="2" customWidth="1"/>
    <col min="1542" max="1542" width="11.5" style="2" customWidth="1"/>
    <col min="1543" max="1545" width="14.75" style="2" customWidth="1"/>
    <col min="1546" max="1551" width="11.125" style="2" customWidth="1"/>
    <col min="1552" max="1555" width="11.75" style="2" customWidth="1"/>
    <col min="1556" max="1556" width="11" style="2" bestFit="1" customWidth="1"/>
    <col min="1557" max="1557" width="11" style="2" customWidth="1"/>
    <col min="1558" max="1792" width="9" style="2"/>
    <col min="1793" max="1793" width="6.625" style="2" bestFit="1" customWidth="1"/>
    <col min="1794" max="1794" width="81.125" style="2" customWidth="1"/>
    <col min="1795" max="1796" width="11.5" style="2" customWidth="1"/>
    <col min="1797" max="1797" width="10.5" style="2" customWidth="1"/>
    <col min="1798" max="1798" width="11.5" style="2" customWidth="1"/>
    <col min="1799" max="1801" width="14.75" style="2" customWidth="1"/>
    <col min="1802" max="1807" width="11.125" style="2" customWidth="1"/>
    <col min="1808" max="1811" width="11.75" style="2" customWidth="1"/>
    <col min="1812" max="1812" width="11" style="2" bestFit="1" customWidth="1"/>
    <col min="1813" max="1813" width="11" style="2" customWidth="1"/>
    <col min="1814" max="2048" width="9" style="2"/>
    <col min="2049" max="2049" width="6.625" style="2" bestFit="1" customWidth="1"/>
    <col min="2050" max="2050" width="81.125" style="2" customWidth="1"/>
    <col min="2051" max="2052" width="11.5" style="2" customWidth="1"/>
    <col min="2053" max="2053" width="10.5" style="2" customWidth="1"/>
    <col min="2054" max="2054" width="11.5" style="2" customWidth="1"/>
    <col min="2055" max="2057" width="14.75" style="2" customWidth="1"/>
    <col min="2058" max="2063" width="11.125" style="2" customWidth="1"/>
    <col min="2064" max="2067" width="11.75" style="2" customWidth="1"/>
    <col min="2068" max="2068" width="11" style="2" bestFit="1" customWidth="1"/>
    <col min="2069" max="2069" width="11" style="2" customWidth="1"/>
    <col min="2070" max="2304" width="9" style="2"/>
    <col min="2305" max="2305" width="6.625" style="2" bestFit="1" customWidth="1"/>
    <col min="2306" max="2306" width="81.125" style="2" customWidth="1"/>
    <col min="2307" max="2308" width="11.5" style="2" customWidth="1"/>
    <col min="2309" max="2309" width="10.5" style="2" customWidth="1"/>
    <col min="2310" max="2310" width="11.5" style="2" customWidth="1"/>
    <col min="2311" max="2313" width="14.75" style="2" customWidth="1"/>
    <col min="2314" max="2319" width="11.125" style="2" customWidth="1"/>
    <col min="2320" max="2323" width="11.75" style="2" customWidth="1"/>
    <col min="2324" max="2324" width="11" style="2" bestFit="1" customWidth="1"/>
    <col min="2325" max="2325" width="11" style="2" customWidth="1"/>
    <col min="2326" max="2560" width="9" style="2"/>
    <col min="2561" max="2561" width="6.625" style="2" bestFit="1" customWidth="1"/>
    <col min="2562" max="2562" width="81.125" style="2" customWidth="1"/>
    <col min="2563" max="2564" width="11.5" style="2" customWidth="1"/>
    <col min="2565" max="2565" width="10.5" style="2" customWidth="1"/>
    <col min="2566" max="2566" width="11.5" style="2" customWidth="1"/>
    <col min="2567" max="2569" width="14.75" style="2" customWidth="1"/>
    <col min="2570" max="2575" width="11.125" style="2" customWidth="1"/>
    <col min="2576" max="2579" width="11.75" style="2" customWidth="1"/>
    <col min="2580" max="2580" width="11" style="2" bestFit="1" customWidth="1"/>
    <col min="2581" max="2581" width="11" style="2" customWidth="1"/>
    <col min="2582" max="2816" width="9" style="2"/>
    <col min="2817" max="2817" width="6.625" style="2" bestFit="1" customWidth="1"/>
    <col min="2818" max="2818" width="81.125" style="2" customWidth="1"/>
    <col min="2819" max="2820" width="11.5" style="2" customWidth="1"/>
    <col min="2821" max="2821" width="10.5" style="2" customWidth="1"/>
    <col min="2822" max="2822" width="11.5" style="2" customWidth="1"/>
    <col min="2823" max="2825" width="14.75" style="2" customWidth="1"/>
    <col min="2826" max="2831" width="11.125" style="2" customWidth="1"/>
    <col min="2832" max="2835" width="11.75" style="2" customWidth="1"/>
    <col min="2836" max="2836" width="11" style="2" bestFit="1" customWidth="1"/>
    <col min="2837" max="2837" width="11" style="2" customWidth="1"/>
    <col min="2838" max="3072" width="9" style="2"/>
    <col min="3073" max="3073" width="6.625" style="2" bestFit="1" customWidth="1"/>
    <col min="3074" max="3074" width="81.125" style="2" customWidth="1"/>
    <col min="3075" max="3076" width="11.5" style="2" customWidth="1"/>
    <col min="3077" max="3077" width="10.5" style="2" customWidth="1"/>
    <col min="3078" max="3078" width="11.5" style="2" customWidth="1"/>
    <col min="3079" max="3081" width="14.75" style="2" customWidth="1"/>
    <col min="3082" max="3087" width="11.125" style="2" customWidth="1"/>
    <col min="3088" max="3091" width="11.75" style="2" customWidth="1"/>
    <col min="3092" max="3092" width="11" style="2" bestFit="1" customWidth="1"/>
    <col min="3093" max="3093" width="11" style="2" customWidth="1"/>
    <col min="3094" max="3328" width="9" style="2"/>
    <col min="3329" max="3329" width="6.625" style="2" bestFit="1" customWidth="1"/>
    <col min="3330" max="3330" width="81.125" style="2" customWidth="1"/>
    <col min="3331" max="3332" width="11.5" style="2" customWidth="1"/>
    <col min="3333" max="3333" width="10.5" style="2" customWidth="1"/>
    <col min="3334" max="3334" width="11.5" style="2" customWidth="1"/>
    <col min="3335" max="3337" width="14.75" style="2" customWidth="1"/>
    <col min="3338" max="3343" width="11.125" style="2" customWidth="1"/>
    <col min="3344" max="3347" width="11.75" style="2" customWidth="1"/>
    <col min="3348" max="3348" width="11" style="2" bestFit="1" customWidth="1"/>
    <col min="3349" max="3349" width="11" style="2" customWidth="1"/>
    <col min="3350" max="3584" width="9" style="2"/>
    <col min="3585" max="3585" width="6.625" style="2" bestFit="1" customWidth="1"/>
    <col min="3586" max="3586" width="81.125" style="2" customWidth="1"/>
    <col min="3587" max="3588" width="11.5" style="2" customWidth="1"/>
    <col min="3589" max="3589" width="10.5" style="2" customWidth="1"/>
    <col min="3590" max="3590" width="11.5" style="2" customWidth="1"/>
    <col min="3591" max="3593" width="14.75" style="2" customWidth="1"/>
    <col min="3594" max="3599" width="11.125" style="2" customWidth="1"/>
    <col min="3600" max="3603" width="11.75" style="2" customWidth="1"/>
    <col min="3604" max="3604" width="11" style="2" bestFit="1" customWidth="1"/>
    <col min="3605" max="3605" width="11" style="2" customWidth="1"/>
    <col min="3606" max="3840" width="9" style="2"/>
    <col min="3841" max="3841" width="6.625" style="2" bestFit="1" customWidth="1"/>
    <col min="3842" max="3842" width="81.125" style="2" customWidth="1"/>
    <col min="3843" max="3844" width="11.5" style="2" customWidth="1"/>
    <col min="3845" max="3845" width="10.5" style="2" customWidth="1"/>
    <col min="3846" max="3846" width="11.5" style="2" customWidth="1"/>
    <col min="3847" max="3849" width="14.75" style="2" customWidth="1"/>
    <col min="3850" max="3855" width="11.125" style="2" customWidth="1"/>
    <col min="3856" max="3859" width="11.75" style="2" customWidth="1"/>
    <col min="3860" max="3860" width="11" style="2" bestFit="1" customWidth="1"/>
    <col min="3861" max="3861" width="11" style="2" customWidth="1"/>
    <col min="3862" max="4096" width="9" style="2"/>
    <col min="4097" max="4097" width="6.625" style="2" bestFit="1" customWidth="1"/>
    <col min="4098" max="4098" width="81.125" style="2" customWidth="1"/>
    <col min="4099" max="4100" width="11.5" style="2" customWidth="1"/>
    <col min="4101" max="4101" width="10.5" style="2" customWidth="1"/>
    <col min="4102" max="4102" width="11.5" style="2" customWidth="1"/>
    <col min="4103" max="4105" width="14.75" style="2" customWidth="1"/>
    <col min="4106" max="4111" width="11.125" style="2" customWidth="1"/>
    <col min="4112" max="4115" width="11.75" style="2" customWidth="1"/>
    <col min="4116" max="4116" width="11" style="2" bestFit="1" customWidth="1"/>
    <col min="4117" max="4117" width="11" style="2" customWidth="1"/>
    <col min="4118" max="4352" width="9" style="2"/>
    <col min="4353" max="4353" width="6.625" style="2" bestFit="1" customWidth="1"/>
    <col min="4354" max="4354" width="81.125" style="2" customWidth="1"/>
    <col min="4355" max="4356" width="11.5" style="2" customWidth="1"/>
    <col min="4357" max="4357" width="10.5" style="2" customWidth="1"/>
    <col min="4358" max="4358" width="11.5" style="2" customWidth="1"/>
    <col min="4359" max="4361" width="14.75" style="2" customWidth="1"/>
    <col min="4362" max="4367" width="11.125" style="2" customWidth="1"/>
    <col min="4368" max="4371" width="11.75" style="2" customWidth="1"/>
    <col min="4372" max="4372" width="11" style="2" bestFit="1" customWidth="1"/>
    <col min="4373" max="4373" width="11" style="2" customWidth="1"/>
    <col min="4374" max="4608" width="9" style="2"/>
    <col min="4609" max="4609" width="6.625" style="2" bestFit="1" customWidth="1"/>
    <col min="4610" max="4610" width="81.125" style="2" customWidth="1"/>
    <col min="4611" max="4612" width="11.5" style="2" customWidth="1"/>
    <col min="4613" max="4613" width="10.5" style="2" customWidth="1"/>
    <col min="4614" max="4614" width="11.5" style="2" customWidth="1"/>
    <col min="4615" max="4617" width="14.75" style="2" customWidth="1"/>
    <col min="4618" max="4623" width="11.125" style="2" customWidth="1"/>
    <col min="4624" max="4627" width="11.75" style="2" customWidth="1"/>
    <col min="4628" max="4628" width="11" style="2" bestFit="1" customWidth="1"/>
    <col min="4629" max="4629" width="11" style="2" customWidth="1"/>
    <col min="4630" max="4864" width="9" style="2"/>
    <col min="4865" max="4865" width="6.625" style="2" bestFit="1" customWidth="1"/>
    <col min="4866" max="4866" width="81.125" style="2" customWidth="1"/>
    <col min="4867" max="4868" width="11.5" style="2" customWidth="1"/>
    <col min="4869" max="4869" width="10.5" style="2" customWidth="1"/>
    <col min="4870" max="4870" width="11.5" style="2" customWidth="1"/>
    <col min="4871" max="4873" width="14.75" style="2" customWidth="1"/>
    <col min="4874" max="4879" width="11.125" style="2" customWidth="1"/>
    <col min="4880" max="4883" width="11.75" style="2" customWidth="1"/>
    <col min="4884" max="4884" width="11" style="2" bestFit="1" customWidth="1"/>
    <col min="4885" max="4885" width="11" style="2" customWidth="1"/>
    <col min="4886" max="5120" width="9" style="2"/>
    <col min="5121" max="5121" width="6.625" style="2" bestFit="1" customWidth="1"/>
    <col min="5122" max="5122" width="81.125" style="2" customWidth="1"/>
    <col min="5123" max="5124" width="11.5" style="2" customWidth="1"/>
    <col min="5125" max="5125" width="10.5" style="2" customWidth="1"/>
    <col min="5126" max="5126" width="11.5" style="2" customWidth="1"/>
    <col min="5127" max="5129" width="14.75" style="2" customWidth="1"/>
    <col min="5130" max="5135" width="11.125" style="2" customWidth="1"/>
    <col min="5136" max="5139" width="11.75" style="2" customWidth="1"/>
    <col min="5140" max="5140" width="11" style="2" bestFit="1" customWidth="1"/>
    <col min="5141" max="5141" width="11" style="2" customWidth="1"/>
    <col min="5142" max="5376" width="9" style="2"/>
    <col min="5377" max="5377" width="6.625" style="2" bestFit="1" customWidth="1"/>
    <col min="5378" max="5378" width="81.125" style="2" customWidth="1"/>
    <col min="5379" max="5380" width="11.5" style="2" customWidth="1"/>
    <col min="5381" max="5381" width="10.5" style="2" customWidth="1"/>
    <col min="5382" max="5382" width="11.5" style="2" customWidth="1"/>
    <col min="5383" max="5385" width="14.75" style="2" customWidth="1"/>
    <col min="5386" max="5391" width="11.125" style="2" customWidth="1"/>
    <col min="5392" max="5395" width="11.75" style="2" customWidth="1"/>
    <col min="5396" max="5396" width="11" style="2" bestFit="1" customWidth="1"/>
    <col min="5397" max="5397" width="11" style="2" customWidth="1"/>
    <col min="5398" max="5632" width="9" style="2"/>
    <col min="5633" max="5633" width="6.625" style="2" bestFit="1" customWidth="1"/>
    <col min="5634" max="5634" width="81.125" style="2" customWidth="1"/>
    <col min="5635" max="5636" width="11.5" style="2" customWidth="1"/>
    <col min="5637" max="5637" width="10.5" style="2" customWidth="1"/>
    <col min="5638" max="5638" width="11.5" style="2" customWidth="1"/>
    <col min="5639" max="5641" width="14.75" style="2" customWidth="1"/>
    <col min="5642" max="5647" width="11.125" style="2" customWidth="1"/>
    <col min="5648" max="5651" width="11.75" style="2" customWidth="1"/>
    <col min="5652" max="5652" width="11" style="2" bestFit="1" customWidth="1"/>
    <col min="5653" max="5653" width="11" style="2" customWidth="1"/>
    <col min="5654" max="5888" width="9" style="2"/>
    <col min="5889" max="5889" width="6.625" style="2" bestFit="1" customWidth="1"/>
    <col min="5890" max="5890" width="81.125" style="2" customWidth="1"/>
    <col min="5891" max="5892" width="11.5" style="2" customWidth="1"/>
    <col min="5893" max="5893" width="10.5" style="2" customWidth="1"/>
    <col min="5894" max="5894" width="11.5" style="2" customWidth="1"/>
    <col min="5895" max="5897" width="14.75" style="2" customWidth="1"/>
    <col min="5898" max="5903" width="11.125" style="2" customWidth="1"/>
    <col min="5904" max="5907" width="11.75" style="2" customWidth="1"/>
    <col min="5908" max="5908" width="11" style="2" bestFit="1" customWidth="1"/>
    <col min="5909" max="5909" width="11" style="2" customWidth="1"/>
    <col min="5910" max="6144" width="9" style="2"/>
    <col min="6145" max="6145" width="6.625" style="2" bestFit="1" customWidth="1"/>
    <col min="6146" max="6146" width="81.125" style="2" customWidth="1"/>
    <col min="6147" max="6148" width="11.5" style="2" customWidth="1"/>
    <col min="6149" max="6149" width="10.5" style="2" customWidth="1"/>
    <col min="6150" max="6150" width="11.5" style="2" customWidth="1"/>
    <col min="6151" max="6153" width="14.75" style="2" customWidth="1"/>
    <col min="6154" max="6159" width="11.125" style="2" customWidth="1"/>
    <col min="6160" max="6163" width="11.75" style="2" customWidth="1"/>
    <col min="6164" max="6164" width="11" style="2" bestFit="1" customWidth="1"/>
    <col min="6165" max="6165" width="11" style="2" customWidth="1"/>
    <col min="6166" max="6400" width="9" style="2"/>
    <col min="6401" max="6401" width="6.625" style="2" bestFit="1" customWidth="1"/>
    <col min="6402" max="6402" width="81.125" style="2" customWidth="1"/>
    <col min="6403" max="6404" width="11.5" style="2" customWidth="1"/>
    <col min="6405" max="6405" width="10.5" style="2" customWidth="1"/>
    <col min="6406" max="6406" width="11.5" style="2" customWidth="1"/>
    <col min="6407" max="6409" width="14.75" style="2" customWidth="1"/>
    <col min="6410" max="6415" width="11.125" style="2" customWidth="1"/>
    <col min="6416" max="6419" width="11.75" style="2" customWidth="1"/>
    <col min="6420" max="6420" width="11" style="2" bestFit="1" customWidth="1"/>
    <col min="6421" max="6421" width="11" style="2" customWidth="1"/>
    <col min="6422" max="6656" width="9" style="2"/>
    <col min="6657" max="6657" width="6.625" style="2" bestFit="1" customWidth="1"/>
    <col min="6658" max="6658" width="81.125" style="2" customWidth="1"/>
    <col min="6659" max="6660" width="11.5" style="2" customWidth="1"/>
    <col min="6661" max="6661" width="10.5" style="2" customWidth="1"/>
    <col min="6662" max="6662" width="11.5" style="2" customWidth="1"/>
    <col min="6663" max="6665" width="14.75" style="2" customWidth="1"/>
    <col min="6666" max="6671" width="11.125" style="2" customWidth="1"/>
    <col min="6672" max="6675" width="11.75" style="2" customWidth="1"/>
    <col min="6676" max="6676" width="11" style="2" bestFit="1" customWidth="1"/>
    <col min="6677" max="6677" width="11" style="2" customWidth="1"/>
    <col min="6678" max="6912" width="9" style="2"/>
    <col min="6913" max="6913" width="6.625" style="2" bestFit="1" customWidth="1"/>
    <col min="6914" max="6914" width="81.125" style="2" customWidth="1"/>
    <col min="6915" max="6916" width="11.5" style="2" customWidth="1"/>
    <col min="6917" max="6917" width="10.5" style="2" customWidth="1"/>
    <col min="6918" max="6918" width="11.5" style="2" customWidth="1"/>
    <col min="6919" max="6921" width="14.75" style="2" customWidth="1"/>
    <col min="6922" max="6927" width="11.125" style="2" customWidth="1"/>
    <col min="6928" max="6931" width="11.75" style="2" customWidth="1"/>
    <col min="6932" max="6932" width="11" style="2" bestFit="1" customWidth="1"/>
    <col min="6933" max="6933" width="11" style="2" customWidth="1"/>
    <col min="6934" max="7168" width="9" style="2"/>
    <col min="7169" max="7169" width="6.625" style="2" bestFit="1" customWidth="1"/>
    <col min="7170" max="7170" width="81.125" style="2" customWidth="1"/>
    <col min="7171" max="7172" width="11.5" style="2" customWidth="1"/>
    <col min="7173" max="7173" width="10.5" style="2" customWidth="1"/>
    <col min="7174" max="7174" width="11.5" style="2" customWidth="1"/>
    <col min="7175" max="7177" width="14.75" style="2" customWidth="1"/>
    <col min="7178" max="7183" width="11.125" style="2" customWidth="1"/>
    <col min="7184" max="7187" width="11.75" style="2" customWidth="1"/>
    <col min="7188" max="7188" width="11" style="2" bestFit="1" customWidth="1"/>
    <col min="7189" max="7189" width="11" style="2" customWidth="1"/>
    <col min="7190" max="7424" width="9" style="2"/>
    <col min="7425" max="7425" width="6.625" style="2" bestFit="1" customWidth="1"/>
    <col min="7426" max="7426" width="81.125" style="2" customWidth="1"/>
    <col min="7427" max="7428" width="11.5" style="2" customWidth="1"/>
    <col min="7429" max="7429" width="10.5" style="2" customWidth="1"/>
    <col min="7430" max="7430" width="11.5" style="2" customWidth="1"/>
    <col min="7431" max="7433" width="14.75" style="2" customWidth="1"/>
    <col min="7434" max="7439" width="11.125" style="2" customWidth="1"/>
    <col min="7440" max="7443" width="11.75" style="2" customWidth="1"/>
    <col min="7444" max="7444" width="11" style="2" bestFit="1" customWidth="1"/>
    <col min="7445" max="7445" width="11" style="2" customWidth="1"/>
    <col min="7446" max="7680" width="9" style="2"/>
    <col min="7681" max="7681" width="6.625" style="2" bestFit="1" customWidth="1"/>
    <col min="7682" max="7682" width="81.125" style="2" customWidth="1"/>
    <col min="7683" max="7684" width="11.5" style="2" customWidth="1"/>
    <col min="7685" max="7685" width="10.5" style="2" customWidth="1"/>
    <col min="7686" max="7686" width="11.5" style="2" customWidth="1"/>
    <col min="7687" max="7689" width="14.75" style="2" customWidth="1"/>
    <col min="7690" max="7695" width="11.125" style="2" customWidth="1"/>
    <col min="7696" max="7699" width="11.75" style="2" customWidth="1"/>
    <col min="7700" max="7700" width="11" style="2" bestFit="1" customWidth="1"/>
    <col min="7701" max="7701" width="11" style="2" customWidth="1"/>
    <col min="7702" max="7936" width="9" style="2"/>
    <col min="7937" max="7937" width="6.625" style="2" bestFit="1" customWidth="1"/>
    <col min="7938" max="7938" width="81.125" style="2" customWidth="1"/>
    <col min="7939" max="7940" width="11.5" style="2" customWidth="1"/>
    <col min="7941" max="7941" width="10.5" style="2" customWidth="1"/>
    <col min="7942" max="7942" width="11.5" style="2" customWidth="1"/>
    <col min="7943" max="7945" width="14.75" style="2" customWidth="1"/>
    <col min="7946" max="7951" width="11.125" style="2" customWidth="1"/>
    <col min="7952" max="7955" width="11.75" style="2" customWidth="1"/>
    <col min="7956" max="7956" width="11" style="2" bestFit="1" customWidth="1"/>
    <col min="7957" max="7957" width="11" style="2" customWidth="1"/>
    <col min="7958" max="8192" width="9" style="2"/>
    <col min="8193" max="8193" width="6.625" style="2" bestFit="1" customWidth="1"/>
    <col min="8194" max="8194" width="81.125" style="2" customWidth="1"/>
    <col min="8195" max="8196" width="11.5" style="2" customWidth="1"/>
    <col min="8197" max="8197" width="10.5" style="2" customWidth="1"/>
    <col min="8198" max="8198" width="11.5" style="2" customWidth="1"/>
    <col min="8199" max="8201" width="14.75" style="2" customWidth="1"/>
    <col min="8202" max="8207" width="11.125" style="2" customWidth="1"/>
    <col min="8208" max="8211" width="11.75" style="2" customWidth="1"/>
    <col min="8212" max="8212" width="11" style="2" bestFit="1" customWidth="1"/>
    <col min="8213" max="8213" width="11" style="2" customWidth="1"/>
    <col min="8214" max="8448" width="9" style="2"/>
    <col min="8449" max="8449" width="6.625" style="2" bestFit="1" customWidth="1"/>
    <col min="8450" max="8450" width="81.125" style="2" customWidth="1"/>
    <col min="8451" max="8452" width="11.5" style="2" customWidth="1"/>
    <col min="8453" max="8453" width="10.5" style="2" customWidth="1"/>
    <col min="8454" max="8454" width="11.5" style="2" customWidth="1"/>
    <col min="8455" max="8457" width="14.75" style="2" customWidth="1"/>
    <col min="8458" max="8463" width="11.125" style="2" customWidth="1"/>
    <col min="8464" max="8467" width="11.75" style="2" customWidth="1"/>
    <col min="8468" max="8468" width="11" style="2" bestFit="1" customWidth="1"/>
    <col min="8469" max="8469" width="11" style="2" customWidth="1"/>
    <col min="8470" max="8704" width="9" style="2"/>
    <col min="8705" max="8705" width="6.625" style="2" bestFit="1" customWidth="1"/>
    <col min="8706" max="8706" width="81.125" style="2" customWidth="1"/>
    <col min="8707" max="8708" width="11.5" style="2" customWidth="1"/>
    <col min="8709" max="8709" width="10.5" style="2" customWidth="1"/>
    <col min="8710" max="8710" width="11.5" style="2" customWidth="1"/>
    <col min="8711" max="8713" width="14.75" style="2" customWidth="1"/>
    <col min="8714" max="8719" width="11.125" style="2" customWidth="1"/>
    <col min="8720" max="8723" width="11.75" style="2" customWidth="1"/>
    <col min="8724" max="8724" width="11" style="2" bestFit="1" customWidth="1"/>
    <col min="8725" max="8725" width="11" style="2" customWidth="1"/>
    <col min="8726" max="8960" width="9" style="2"/>
    <col min="8961" max="8961" width="6.625" style="2" bestFit="1" customWidth="1"/>
    <col min="8962" max="8962" width="81.125" style="2" customWidth="1"/>
    <col min="8963" max="8964" width="11.5" style="2" customWidth="1"/>
    <col min="8965" max="8965" width="10.5" style="2" customWidth="1"/>
    <col min="8966" max="8966" width="11.5" style="2" customWidth="1"/>
    <col min="8967" max="8969" width="14.75" style="2" customWidth="1"/>
    <col min="8970" max="8975" width="11.125" style="2" customWidth="1"/>
    <col min="8976" max="8979" width="11.75" style="2" customWidth="1"/>
    <col min="8980" max="8980" width="11" style="2" bestFit="1" customWidth="1"/>
    <col min="8981" max="8981" width="11" style="2" customWidth="1"/>
    <col min="8982" max="9216" width="9" style="2"/>
    <col min="9217" max="9217" width="6.625" style="2" bestFit="1" customWidth="1"/>
    <col min="9218" max="9218" width="81.125" style="2" customWidth="1"/>
    <col min="9219" max="9220" width="11.5" style="2" customWidth="1"/>
    <col min="9221" max="9221" width="10.5" style="2" customWidth="1"/>
    <col min="9222" max="9222" width="11.5" style="2" customWidth="1"/>
    <col min="9223" max="9225" width="14.75" style="2" customWidth="1"/>
    <col min="9226" max="9231" width="11.125" style="2" customWidth="1"/>
    <col min="9232" max="9235" width="11.75" style="2" customWidth="1"/>
    <col min="9236" max="9236" width="11" style="2" bestFit="1" customWidth="1"/>
    <col min="9237" max="9237" width="11" style="2" customWidth="1"/>
    <col min="9238" max="9472" width="9" style="2"/>
    <col min="9473" max="9473" width="6.625" style="2" bestFit="1" customWidth="1"/>
    <col min="9474" max="9474" width="81.125" style="2" customWidth="1"/>
    <col min="9475" max="9476" width="11.5" style="2" customWidth="1"/>
    <col min="9477" max="9477" width="10.5" style="2" customWidth="1"/>
    <col min="9478" max="9478" width="11.5" style="2" customWidth="1"/>
    <col min="9479" max="9481" width="14.75" style="2" customWidth="1"/>
    <col min="9482" max="9487" width="11.125" style="2" customWidth="1"/>
    <col min="9488" max="9491" width="11.75" style="2" customWidth="1"/>
    <col min="9492" max="9492" width="11" style="2" bestFit="1" customWidth="1"/>
    <col min="9493" max="9493" width="11" style="2" customWidth="1"/>
    <col min="9494" max="9728" width="9" style="2"/>
    <col min="9729" max="9729" width="6.625" style="2" bestFit="1" customWidth="1"/>
    <col min="9730" max="9730" width="81.125" style="2" customWidth="1"/>
    <col min="9731" max="9732" width="11.5" style="2" customWidth="1"/>
    <col min="9733" max="9733" width="10.5" style="2" customWidth="1"/>
    <col min="9734" max="9734" width="11.5" style="2" customWidth="1"/>
    <col min="9735" max="9737" width="14.75" style="2" customWidth="1"/>
    <col min="9738" max="9743" width="11.125" style="2" customWidth="1"/>
    <col min="9744" max="9747" width="11.75" style="2" customWidth="1"/>
    <col min="9748" max="9748" width="11" style="2" bestFit="1" customWidth="1"/>
    <col min="9749" max="9749" width="11" style="2" customWidth="1"/>
    <col min="9750" max="9984" width="9" style="2"/>
    <col min="9985" max="9985" width="6.625" style="2" bestFit="1" customWidth="1"/>
    <col min="9986" max="9986" width="81.125" style="2" customWidth="1"/>
    <col min="9987" max="9988" width="11.5" style="2" customWidth="1"/>
    <col min="9989" max="9989" width="10.5" style="2" customWidth="1"/>
    <col min="9990" max="9990" width="11.5" style="2" customWidth="1"/>
    <col min="9991" max="9993" width="14.75" style="2" customWidth="1"/>
    <col min="9994" max="9999" width="11.125" style="2" customWidth="1"/>
    <col min="10000" max="10003" width="11.75" style="2" customWidth="1"/>
    <col min="10004" max="10004" width="11" style="2" bestFit="1" customWidth="1"/>
    <col min="10005" max="10005" width="11" style="2" customWidth="1"/>
    <col min="10006" max="10240" width="9" style="2"/>
    <col min="10241" max="10241" width="6.625" style="2" bestFit="1" customWidth="1"/>
    <col min="10242" max="10242" width="81.125" style="2" customWidth="1"/>
    <col min="10243" max="10244" width="11.5" style="2" customWidth="1"/>
    <col min="10245" max="10245" width="10.5" style="2" customWidth="1"/>
    <col min="10246" max="10246" width="11.5" style="2" customWidth="1"/>
    <col min="10247" max="10249" width="14.75" style="2" customWidth="1"/>
    <col min="10250" max="10255" width="11.125" style="2" customWidth="1"/>
    <col min="10256" max="10259" width="11.75" style="2" customWidth="1"/>
    <col min="10260" max="10260" width="11" style="2" bestFit="1" customWidth="1"/>
    <col min="10261" max="10261" width="11" style="2" customWidth="1"/>
    <col min="10262" max="10496" width="9" style="2"/>
    <col min="10497" max="10497" width="6.625" style="2" bestFit="1" customWidth="1"/>
    <col min="10498" max="10498" width="81.125" style="2" customWidth="1"/>
    <col min="10499" max="10500" width="11.5" style="2" customWidth="1"/>
    <col min="10501" max="10501" width="10.5" style="2" customWidth="1"/>
    <col min="10502" max="10502" width="11.5" style="2" customWidth="1"/>
    <col min="10503" max="10505" width="14.75" style="2" customWidth="1"/>
    <col min="10506" max="10511" width="11.125" style="2" customWidth="1"/>
    <col min="10512" max="10515" width="11.75" style="2" customWidth="1"/>
    <col min="10516" max="10516" width="11" style="2" bestFit="1" customWidth="1"/>
    <col min="10517" max="10517" width="11" style="2" customWidth="1"/>
    <col min="10518" max="10752" width="9" style="2"/>
    <col min="10753" max="10753" width="6.625" style="2" bestFit="1" customWidth="1"/>
    <col min="10754" max="10754" width="81.125" style="2" customWidth="1"/>
    <col min="10755" max="10756" width="11.5" style="2" customWidth="1"/>
    <col min="10757" max="10757" width="10.5" style="2" customWidth="1"/>
    <col min="10758" max="10758" width="11.5" style="2" customWidth="1"/>
    <col min="10759" max="10761" width="14.75" style="2" customWidth="1"/>
    <col min="10762" max="10767" width="11.125" style="2" customWidth="1"/>
    <col min="10768" max="10771" width="11.75" style="2" customWidth="1"/>
    <col min="10772" max="10772" width="11" style="2" bestFit="1" customWidth="1"/>
    <col min="10773" max="10773" width="11" style="2" customWidth="1"/>
    <col min="10774" max="11008" width="9" style="2"/>
    <col min="11009" max="11009" width="6.625" style="2" bestFit="1" customWidth="1"/>
    <col min="11010" max="11010" width="81.125" style="2" customWidth="1"/>
    <col min="11011" max="11012" width="11.5" style="2" customWidth="1"/>
    <col min="11013" max="11013" width="10.5" style="2" customWidth="1"/>
    <col min="11014" max="11014" width="11.5" style="2" customWidth="1"/>
    <col min="11015" max="11017" width="14.75" style="2" customWidth="1"/>
    <col min="11018" max="11023" width="11.125" style="2" customWidth="1"/>
    <col min="11024" max="11027" width="11.75" style="2" customWidth="1"/>
    <col min="11028" max="11028" width="11" style="2" bestFit="1" customWidth="1"/>
    <col min="11029" max="11029" width="11" style="2" customWidth="1"/>
    <col min="11030" max="11264" width="9" style="2"/>
    <col min="11265" max="11265" width="6.625" style="2" bestFit="1" customWidth="1"/>
    <col min="11266" max="11266" width="81.125" style="2" customWidth="1"/>
    <col min="11267" max="11268" width="11.5" style="2" customWidth="1"/>
    <col min="11269" max="11269" width="10.5" style="2" customWidth="1"/>
    <col min="11270" max="11270" width="11.5" style="2" customWidth="1"/>
    <col min="11271" max="11273" width="14.75" style="2" customWidth="1"/>
    <col min="11274" max="11279" width="11.125" style="2" customWidth="1"/>
    <col min="11280" max="11283" width="11.75" style="2" customWidth="1"/>
    <col min="11284" max="11284" width="11" style="2" bestFit="1" customWidth="1"/>
    <col min="11285" max="11285" width="11" style="2" customWidth="1"/>
    <col min="11286" max="11520" width="9" style="2"/>
    <col min="11521" max="11521" width="6.625" style="2" bestFit="1" customWidth="1"/>
    <col min="11522" max="11522" width="81.125" style="2" customWidth="1"/>
    <col min="11523" max="11524" width="11.5" style="2" customWidth="1"/>
    <col min="11525" max="11525" width="10.5" style="2" customWidth="1"/>
    <col min="11526" max="11526" width="11.5" style="2" customWidth="1"/>
    <col min="11527" max="11529" width="14.75" style="2" customWidth="1"/>
    <col min="11530" max="11535" width="11.125" style="2" customWidth="1"/>
    <col min="11536" max="11539" width="11.75" style="2" customWidth="1"/>
    <col min="11540" max="11540" width="11" style="2" bestFit="1" customWidth="1"/>
    <col min="11541" max="11541" width="11" style="2" customWidth="1"/>
    <col min="11542" max="11776" width="9" style="2"/>
    <col min="11777" max="11777" width="6.625" style="2" bestFit="1" customWidth="1"/>
    <col min="11778" max="11778" width="81.125" style="2" customWidth="1"/>
    <col min="11779" max="11780" width="11.5" style="2" customWidth="1"/>
    <col min="11781" max="11781" width="10.5" style="2" customWidth="1"/>
    <col min="11782" max="11782" width="11.5" style="2" customWidth="1"/>
    <col min="11783" max="11785" width="14.75" style="2" customWidth="1"/>
    <col min="11786" max="11791" width="11.125" style="2" customWidth="1"/>
    <col min="11792" max="11795" width="11.75" style="2" customWidth="1"/>
    <col min="11796" max="11796" width="11" style="2" bestFit="1" customWidth="1"/>
    <col min="11797" max="11797" width="11" style="2" customWidth="1"/>
    <col min="11798" max="12032" width="9" style="2"/>
    <col min="12033" max="12033" width="6.625" style="2" bestFit="1" customWidth="1"/>
    <col min="12034" max="12034" width="81.125" style="2" customWidth="1"/>
    <col min="12035" max="12036" width="11.5" style="2" customWidth="1"/>
    <col min="12037" max="12037" width="10.5" style="2" customWidth="1"/>
    <col min="12038" max="12038" width="11.5" style="2" customWidth="1"/>
    <col min="12039" max="12041" width="14.75" style="2" customWidth="1"/>
    <col min="12042" max="12047" width="11.125" style="2" customWidth="1"/>
    <col min="12048" max="12051" width="11.75" style="2" customWidth="1"/>
    <col min="12052" max="12052" width="11" style="2" bestFit="1" customWidth="1"/>
    <col min="12053" max="12053" width="11" style="2" customWidth="1"/>
    <col min="12054" max="12288" width="9" style="2"/>
    <col min="12289" max="12289" width="6.625" style="2" bestFit="1" customWidth="1"/>
    <col min="12290" max="12290" width="81.125" style="2" customWidth="1"/>
    <col min="12291" max="12292" width="11.5" style="2" customWidth="1"/>
    <col min="12293" max="12293" width="10.5" style="2" customWidth="1"/>
    <col min="12294" max="12294" width="11.5" style="2" customWidth="1"/>
    <col min="12295" max="12297" width="14.75" style="2" customWidth="1"/>
    <col min="12298" max="12303" width="11.125" style="2" customWidth="1"/>
    <col min="12304" max="12307" width="11.75" style="2" customWidth="1"/>
    <col min="12308" max="12308" width="11" style="2" bestFit="1" customWidth="1"/>
    <col min="12309" max="12309" width="11" style="2" customWidth="1"/>
    <col min="12310" max="12544" width="9" style="2"/>
    <col min="12545" max="12545" width="6.625" style="2" bestFit="1" customWidth="1"/>
    <col min="12546" max="12546" width="81.125" style="2" customWidth="1"/>
    <col min="12547" max="12548" width="11.5" style="2" customWidth="1"/>
    <col min="12549" max="12549" width="10.5" style="2" customWidth="1"/>
    <col min="12550" max="12550" width="11.5" style="2" customWidth="1"/>
    <col min="12551" max="12553" width="14.75" style="2" customWidth="1"/>
    <col min="12554" max="12559" width="11.125" style="2" customWidth="1"/>
    <col min="12560" max="12563" width="11.75" style="2" customWidth="1"/>
    <col min="12564" max="12564" width="11" style="2" bestFit="1" customWidth="1"/>
    <col min="12565" max="12565" width="11" style="2" customWidth="1"/>
    <col min="12566" max="12800" width="9" style="2"/>
    <col min="12801" max="12801" width="6.625" style="2" bestFit="1" customWidth="1"/>
    <col min="12802" max="12802" width="81.125" style="2" customWidth="1"/>
    <col min="12803" max="12804" width="11.5" style="2" customWidth="1"/>
    <col min="12805" max="12805" width="10.5" style="2" customWidth="1"/>
    <col min="12806" max="12806" width="11.5" style="2" customWidth="1"/>
    <col min="12807" max="12809" width="14.75" style="2" customWidth="1"/>
    <col min="12810" max="12815" width="11.125" style="2" customWidth="1"/>
    <col min="12816" max="12819" width="11.75" style="2" customWidth="1"/>
    <col min="12820" max="12820" width="11" style="2" bestFit="1" customWidth="1"/>
    <col min="12821" max="12821" width="11" style="2" customWidth="1"/>
    <col min="12822" max="13056" width="9" style="2"/>
    <col min="13057" max="13057" width="6.625" style="2" bestFit="1" customWidth="1"/>
    <col min="13058" max="13058" width="81.125" style="2" customWidth="1"/>
    <col min="13059" max="13060" width="11.5" style="2" customWidth="1"/>
    <col min="13061" max="13061" width="10.5" style="2" customWidth="1"/>
    <col min="13062" max="13062" width="11.5" style="2" customWidth="1"/>
    <col min="13063" max="13065" width="14.75" style="2" customWidth="1"/>
    <col min="13066" max="13071" width="11.125" style="2" customWidth="1"/>
    <col min="13072" max="13075" width="11.75" style="2" customWidth="1"/>
    <col min="13076" max="13076" width="11" style="2" bestFit="1" customWidth="1"/>
    <col min="13077" max="13077" width="11" style="2" customWidth="1"/>
    <col min="13078" max="13312" width="9" style="2"/>
    <col min="13313" max="13313" width="6.625" style="2" bestFit="1" customWidth="1"/>
    <col min="13314" max="13314" width="81.125" style="2" customWidth="1"/>
    <col min="13315" max="13316" width="11.5" style="2" customWidth="1"/>
    <col min="13317" max="13317" width="10.5" style="2" customWidth="1"/>
    <col min="13318" max="13318" width="11.5" style="2" customWidth="1"/>
    <col min="13319" max="13321" width="14.75" style="2" customWidth="1"/>
    <col min="13322" max="13327" width="11.125" style="2" customWidth="1"/>
    <col min="13328" max="13331" width="11.75" style="2" customWidth="1"/>
    <col min="13332" max="13332" width="11" style="2" bestFit="1" customWidth="1"/>
    <col min="13333" max="13333" width="11" style="2" customWidth="1"/>
    <col min="13334" max="13568" width="9" style="2"/>
    <col min="13569" max="13569" width="6.625" style="2" bestFit="1" customWidth="1"/>
    <col min="13570" max="13570" width="81.125" style="2" customWidth="1"/>
    <col min="13571" max="13572" width="11.5" style="2" customWidth="1"/>
    <col min="13573" max="13573" width="10.5" style="2" customWidth="1"/>
    <col min="13574" max="13574" width="11.5" style="2" customWidth="1"/>
    <col min="13575" max="13577" width="14.75" style="2" customWidth="1"/>
    <col min="13578" max="13583" width="11.125" style="2" customWidth="1"/>
    <col min="13584" max="13587" width="11.75" style="2" customWidth="1"/>
    <col min="13588" max="13588" width="11" style="2" bestFit="1" customWidth="1"/>
    <col min="13589" max="13589" width="11" style="2" customWidth="1"/>
    <col min="13590" max="13824" width="9" style="2"/>
    <col min="13825" max="13825" width="6.625" style="2" bestFit="1" customWidth="1"/>
    <col min="13826" max="13826" width="81.125" style="2" customWidth="1"/>
    <col min="13827" max="13828" width="11.5" style="2" customWidth="1"/>
    <col min="13829" max="13829" width="10.5" style="2" customWidth="1"/>
    <col min="13830" max="13830" width="11.5" style="2" customWidth="1"/>
    <col min="13831" max="13833" width="14.75" style="2" customWidth="1"/>
    <col min="13834" max="13839" width="11.125" style="2" customWidth="1"/>
    <col min="13840" max="13843" width="11.75" style="2" customWidth="1"/>
    <col min="13844" max="13844" width="11" style="2" bestFit="1" customWidth="1"/>
    <col min="13845" max="13845" width="11" style="2" customWidth="1"/>
    <col min="13846" max="14080" width="9" style="2"/>
    <col min="14081" max="14081" width="6.625" style="2" bestFit="1" customWidth="1"/>
    <col min="14082" max="14082" width="81.125" style="2" customWidth="1"/>
    <col min="14083" max="14084" width="11.5" style="2" customWidth="1"/>
    <col min="14085" max="14085" width="10.5" style="2" customWidth="1"/>
    <col min="14086" max="14086" width="11.5" style="2" customWidth="1"/>
    <col min="14087" max="14089" width="14.75" style="2" customWidth="1"/>
    <col min="14090" max="14095" width="11.125" style="2" customWidth="1"/>
    <col min="14096" max="14099" width="11.75" style="2" customWidth="1"/>
    <col min="14100" max="14100" width="11" style="2" bestFit="1" customWidth="1"/>
    <col min="14101" max="14101" width="11" style="2" customWidth="1"/>
    <col min="14102" max="14336" width="9" style="2"/>
    <col min="14337" max="14337" width="6.625" style="2" bestFit="1" customWidth="1"/>
    <col min="14338" max="14338" width="81.125" style="2" customWidth="1"/>
    <col min="14339" max="14340" width="11.5" style="2" customWidth="1"/>
    <col min="14341" max="14341" width="10.5" style="2" customWidth="1"/>
    <col min="14342" max="14342" width="11.5" style="2" customWidth="1"/>
    <col min="14343" max="14345" width="14.75" style="2" customWidth="1"/>
    <col min="14346" max="14351" width="11.125" style="2" customWidth="1"/>
    <col min="14352" max="14355" width="11.75" style="2" customWidth="1"/>
    <col min="14356" max="14356" width="11" style="2" bestFit="1" customWidth="1"/>
    <col min="14357" max="14357" width="11" style="2" customWidth="1"/>
    <col min="14358" max="14592" width="9" style="2"/>
    <col min="14593" max="14593" width="6.625" style="2" bestFit="1" customWidth="1"/>
    <col min="14594" max="14594" width="81.125" style="2" customWidth="1"/>
    <col min="14595" max="14596" width="11.5" style="2" customWidth="1"/>
    <col min="14597" max="14597" width="10.5" style="2" customWidth="1"/>
    <col min="14598" max="14598" width="11.5" style="2" customWidth="1"/>
    <col min="14599" max="14601" width="14.75" style="2" customWidth="1"/>
    <col min="14602" max="14607" width="11.125" style="2" customWidth="1"/>
    <col min="14608" max="14611" width="11.75" style="2" customWidth="1"/>
    <col min="14612" max="14612" width="11" style="2" bestFit="1" customWidth="1"/>
    <col min="14613" max="14613" width="11" style="2" customWidth="1"/>
    <col min="14614" max="14848" width="9" style="2"/>
    <col min="14849" max="14849" width="6.625" style="2" bestFit="1" customWidth="1"/>
    <col min="14850" max="14850" width="81.125" style="2" customWidth="1"/>
    <col min="14851" max="14852" width="11.5" style="2" customWidth="1"/>
    <col min="14853" max="14853" width="10.5" style="2" customWidth="1"/>
    <col min="14854" max="14854" width="11.5" style="2" customWidth="1"/>
    <col min="14855" max="14857" width="14.75" style="2" customWidth="1"/>
    <col min="14858" max="14863" width="11.125" style="2" customWidth="1"/>
    <col min="14864" max="14867" width="11.75" style="2" customWidth="1"/>
    <col min="14868" max="14868" width="11" style="2" bestFit="1" customWidth="1"/>
    <col min="14869" max="14869" width="11" style="2" customWidth="1"/>
    <col min="14870" max="15104" width="9" style="2"/>
    <col min="15105" max="15105" width="6.625" style="2" bestFit="1" customWidth="1"/>
    <col min="15106" max="15106" width="81.125" style="2" customWidth="1"/>
    <col min="15107" max="15108" width="11.5" style="2" customWidth="1"/>
    <col min="15109" max="15109" width="10.5" style="2" customWidth="1"/>
    <col min="15110" max="15110" width="11.5" style="2" customWidth="1"/>
    <col min="15111" max="15113" width="14.75" style="2" customWidth="1"/>
    <col min="15114" max="15119" width="11.125" style="2" customWidth="1"/>
    <col min="15120" max="15123" width="11.75" style="2" customWidth="1"/>
    <col min="15124" max="15124" width="11" style="2" bestFit="1" customWidth="1"/>
    <col min="15125" max="15125" width="11" style="2" customWidth="1"/>
    <col min="15126" max="15360" width="9" style="2"/>
    <col min="15361" max="15361" width="6.625" style="2" bestFit="1" customWidth="1"/>
    <col min="15362" max="15362" width="81.125" style="2" customWidth="1"/>
    <col min="15363" max="15364" width="11.5" style="2" customWidth="1"/>
    <col min="15365" max="15365" width="10.5" style="2" customWidth="1"/>
    <col min="15366" max="15366" width="11.5" style="2" customWidth="1"/>
    <col min="15367" max="15369" width="14.75" style="2" customWidth="1"/>
    <col min="15370" max="15375" width="11.125" style="2" customWidth="1"/>
    <col min="15376" max="15379" width="11.75" style="2" customWidth="1"/>
    <col min="15380" max="15380" width="11" style="2" bestFit="1" customWidth="1"/>
    <col min="15381" max="15381" width="11" style="2" customWidth="1"/>
    <col min="15382" max="15616" width="9" style="2"/>
    <col min="15617" max="15617" width="6.625" style="2" bestFit="1" customWidth="1"/>
    <col min="15618" max="15618" width="81.125" style="2" customWidth="1"/>
    <col min="15619" max="15620" width="11.5" style="2" customWidth="1"/>
    <col min="15621" max="15621" width="10.5" style="2" customWidth="1"/>
    <col min="15622" max="15622" width="11.5" style="2" customWidth="1"/>
    <col min="15623" max="15625" width="14.75" style="2" customWidth="1"/>
    <col min="15626" max="15631" width="11.125" style="2" customWidth="1"/>
    <col min="15632" max="15635" width="11.75" style="2" customWidth="1"/>
    <col min="15636" max="15636" width="11" style="2" bestFit="1" customWidth="1"/>
    <col min="15637" max="15637" width="11" style="2" customWidth="1"/>
    <col min="15638" max="15872" width="9" style="2"/>
    <col min="15873" max="15873" width="6.625" style="2" bestFit="1" customWidth="1"/>
    <col min="15874" max="15874" width="81.125" style="2" customWidth="1"/>
    <col min="15875" max="15876" width="11.5" style="2" customWidth="1"/>
    <col min="15877" max="15877" width="10.5" style="2" customWidth="1"/>
    <col min="15878" max="15878" width="11.5" style="2" customWidth="1"/>
    <col min="15879" max="15881" width="14.75" style="2" customWidth="1"/>
    <col min="15882" max="15887" width="11.125" style="2" customWidth="1"/>
    <col min="15888" max="15891" width="11.75" style="2" customWidth="1"/>
    <col min="15892" max="15892" width="11" style="2" bestFit="1" customWidth="1"/>
    <col min="15893" max="15893" width="11" style="2" customWidth="1"/>
    <col min="15894" max="16128" width="9" style="2"/>
    <col min="16129" max="16129" width="6.625" style="2" bestFit="1" customWidth="1"/>
    <col min="16130" max="16130" width="81.125" style="2" customWidth="1"/>
    <col min="16131" max="16132" width="11.5" style="2" customWidth="1"/>
    <col min="16133" max="16133" width="10.5" style="2" customWidth="1"/>
    <col min="16134" max="16134" width="11.5" style="2" customWidth="1"/>
    <col min="16135" max="16137" width="14.75" style="2" customWidth="1"/>
    <col min="16138" max="16143" width="11.125" style="2" customWidth="1"/>
    <col min="16144" max="16147" width="11.75" style="2" customWidth="1"/>
    <col min="16148" max="16148" width="11" style="2" bestFit="1" customWidth="1"/>
    <col min="16149" max="16149" width="11" style="2" customWidth="1"/>
    <col min="16150" max="16384" width="9" style="2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92" t="s">
        <v>217</v>
      </c>
      <c r="R1" s="92"/>
      <c r="S1" s="92"/>
      <c r="T1" s="92"/>
      <c r="U1" s="9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92" t="s">
        <v>215</v>
      </c>
      <c r="R2" s="92"/>
      <c r="S2" s="92"/>
      <c r="T2" s="92"/>
      <c r="U2" s="92"/>
    </row>
    <row r="3" spans="1:23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2" t="s">
        <v>223</v>
      </c>
      <c r="R3" s="92"/>
      <c r="S3" s="92"/>
      <c r="T3" s="92"/>
      <c r="U3" s="92"/>
    </row>
    <row r="4" spans="1:23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3"/>
      <c r="U4" s="33"/>
    </row>
    <row r="5" spans="1:23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3"/>
      <c r="U5" s="33"/>
    </row>
    <row r="6" spans="1:23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3"/>
      <c r="U6" s="33"/>
    </row>
    <row r="7" spans="1:23" ht="15.75" customHeight="1" x14ac:dyDescent="0.3">
      <c r="A7" s="96" t="s">
        <v>199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3" ht="12.75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"/>
      <c r="U8" s="40"/>
    </row>
    <row r="9" spans="1:23" ht="12.75" x14ac:dyDescent="0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56"/>
      <c r="U9" s="2"/>
    </row>
    <row r="10" spans="1:23" ht="12.75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56"/>
      <c r="U10" s="2"/>
    </row>
    <row r="11" spans="1:23" s="3" customFormat="1" ht="12.75" x14ac:dyDescent="0.2">
      <c r="A11" s="88" t="s">
        <v>2</v>
      </c>
      <c r="B11" s="88" t="s">
        <v>0</v>
      </c>
      <c r="C11" s="88" t="s">
        <v>3</v>
      </c>
      <c r="D11" s="89" t="s">
        <v>83</v>
      </c>
      <c r="E11" s="89" t="s">
        <v>84</v>
      </c>
      <c r="F11" s="89" t="s">
        <v>85</v>
      </c>
      <c r="G11" s="88" t="s">
        <v>4</v>
      </c>
      <c r="H11" s="89" t="s">
        <v>86</v>
      </c>
      <c r="I11" s="89" t="s">
        <v>87</v>
      </c>
      <c r="J11" s="93" t="s">
        <v>79</v>
      </c>
      <c r="K11" s="94"/>
      <c r="L11" s="94"/>
      <c r="M11" s="94"/>
      <c r="N11" s="94"/>
      <c r="O11" s="95"/>
      <c r="P11" s="88" t="s">
        <v>200</v>
      </c>
      <c r="Q11" s="88"/>
      <c r="R11" s="88"/>
      <c r="S11" s="88"/>
      <c r="T11" s="88"/>
      <c r="U11" s="88"/>
    </row>
    <row r="12" spans="1:23" ht="48" customHeight="1" x14ac:dyDescent="0.2">
      <c r="A12" s="88"/>
      <c r="B12" s="88"/>
      <c r="C12" s="88"/>
      <c r="D12" s="90"/>
      <c r="E12" s="91"/>
      <c r="F12" s="91"/>
      <c r="G12" s="88"/>
      <c r="H12" s="90"/>
      <c r="I12" s="90"/>
      <c r="J12" s="44" t="s">
        <v>82</v>
      </c>
      <c r="K12" s="44" t="s">
        <v>117</v>
      </c>
      <c r="L12" s="44" t="s">
        <v>177</v>
      </c>
      <c r="M12" s="44" t="s">
        <v>178</v>
      </c>
      <c r="N12" s="44" t="s">
        <v>179</v>
      </c>
      <c r="O12" s="46" t="s">
        <v>78</v>
      </c>
      <c r="P12" s="44" t="s">
        <v>82</v>
      </c>
      <c r="Q12" s="44" t="s">
        <v>117</v>
      </c>
      <c r="R12" s="44" t="s">
        <v>177</v>
      </c>
      <c r="S12" s="44" t="s">
        <v>178</v>
      </c>
      <c r="T12" s="44" t="s">
        <v>179</v>
      </c>
      <c r="U12" s="35" t="s">
        <v>78</v>
      </c>
    </row>
    <row r="13" spans="1:23" ht="25.5" x14ac:dyDescent="0.2">
      <c r="A13" s="88"/>
      <c r="B13" s="88"/>
      <c r="C13" s="42" t="s">
        <v>5</v>
      </c>
      <c r="D13" s="42" t="s">
        <v>80</v>
      </c>
      <c r="E13" s="90"/>
      <c r="F13" s="90"/>
      <c r="G13" s="42" t="s">
        <v>1</v>
      </c>
      <c r="H13" s="42" t="s">
        <v>1</v>
      </c>
      <c r="I13" s="42" t="s">
        <v>1</v>
      </c>
      <c r="J13" s="42" t="s">
        <v>80</v>
      </c>
      <c r="K13" s="42" t="s">
        <v>80</v>
      </c>
      <c r="L13" s="42" t="s">
        <v>80</v>
      </c>
      <c r="M13" s="42" t="s">
        <v>80</v>
      </c>
      <c r="N13" s="42" t="s">
        <v>80</v>
      </c>
      <c r="O13" s="42" t="s">
        <v>80</v>
      </c>
      <c r="P13" s="42" t="s">
        <v>92</v>
      </c>
      <c r="Q13" s="42" t="s">
        <v>92</v>
      </c>
      <c r="R13" s="42" t="s">
        <v>92</v>
      </c>
      <c r="S13" s="42" t="s">
        <v>92</v>
      </c>
      <c r="T13" s="42" t="s">
        <v>92</v>
      </c>
      <c r="U13" s="42" t="s">
        <v>92</v>
      </c>
    </row>
    <row r="14" spans="1:23" ht="12.75" x14ac:dyDescent="0.2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44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  <c r="N14" s="44">
        <v>14</v>
      </c>
      <c r="O14" s="44">
        <v>15</v>
      </c>
      <c r="P14" s="44">
        <v>16</v>
      </c>
      <c r="Q14" s="44">
        <v>17</v>
      </c>
      <c r="R14" s="44">
        <v>18</v>
      </c>
      <c r="S14" s="44">
        <v>19</v>
      </c>
      <c r="T14" s="44">
        <v>20</v>
      </c>
      <c r="U14" s="44">
        <v>21</v>
      </c>
    </row>
    <row r="15" spans="1:23" ht="12.75" x14ac:dyDescent="0.2">
      <c r="A15" s="44"/>
      <c r="B15" s="44" t="s">
        <v>19</v>
      </c>
      <c r="C15" s="44"/>
      <c r="D15" s="44"/>
      <c r="E15" s="44"/>
      <c r="F15" s="44"/>
      <c r="G15" s="79">
        <v>379.97198063155594</v>
      </c>
      <c r="H15" s="79">
        <v>379.97198063155594</v>
      </c>
      <c r="I15" s="23">
        <v>0</v>
      </c>
      <c r="J15" s="23" t="s">
        <v>76</v>
      </c>
      <c r="K15" s="23" t="s">
        <v>76</v>
      </c>
      <c r="L15" s="23" t="s">
        <v>76</v>
      </c>
      <c r="M15" s="23" t="s">
        <v>76</v>
      </c>
      <c r="N15" s="23" t="s">
        <v>76</v>
      </c>
      <c r="O15" s="23" t="s">
        <v>76</v>
      </c>
      <c r="P15" s="79">
        <f>P70</f>
        <v>46.884263680000004</v>
      </c>
      <c r="Q15" s="79">
        <f>Q16+Q61+Q65</f>
        <v>59.958906540000001</v>
      </c>
      <c r="R15" s="79">
        <f>R16+R61+R65</f>
        <v>64.494429701556001</v>
      </c>
      <c r="S15" s="79">
        <f>S16+S61+S65</f>
        <v>88.089534970000003</v>
      </c>
      <c r="T15" s="79">
        <v>103.6862355</v>
      </c>
      <c r="U15" s="79">
        <v>363.11370391556</v>
      </c>
    </row>
    <row r="16" spans="1:23" ht="12.75" x14ac:dyDescent="0.2">
      <c r="A16" s="44">
        <v>1</v>
      </c>
      <c r="B16" s="44" t="s">
        <v>6</v>
      </c>
      <c r="C16" s="44"/>
      <c r="D16" s="44"/>
      <c r="E16" s="44"/>
      <c r="F16" s="44"/>
      <c r="G16" s="79">
        <f>G17+G40+G59</f>
        <v>310.74410828155607</v>
      </c>
      <c r="H16" s="79">
        <f>H17+H40+H59</f>
        <v>310.74410828155607</v>
      </c>
      <c r="I16" s="23">
        <v>0</v>
      </c>
      <c r="J16" s="23" t="s">
        <v>76</v>
      </c>
      <c r="K16" s="23" t="s">
        <v>76</v>
      </c>
      <c r="L16" s="23" t="s">
        <v>76</v>
      </c>
      <c r="M16" s="23" t="s">
        <v>76</v>
      </c>
      <c r="N16" s="23" t="s">
        <v>76</v>
      </c>
      <c r="O16" s="23" t="s">
        <v>76</v>
      </c>
      <c r="P16" s="79">
        <f>P17+P40+P59</f>
        <v>46.127463680000005</v>
      </c>
      <c r="Q16" s="79">
        <f>Q17+Q40+Q59</f>
        <v>59.958906540000001</v>
      </c>
      <c r="R16" s="79">
        <f>R17+R40+R59</f>
        <v>58.061436751556002</v>
      </c>
      <c r="S16" s="79">
        <f>S17+S40+S59</f>
        <v>80.721804669999997</v>
      </c>
      <c r="T16" s="79">
        <f>T17+T40+T59</f>
        <v>62.359496640000003</v>
      </c>
      <c r="U16" s="79">
        <f t="shared" ref="U16:U70" si="0">P16+Q16+R16+S16+T16</f>
        <v>307.22910828155602</v>
      </c>
      <c r="W16" s="72"/>
    </row>
    <row r="17" spans="1:23" ht="12.75" x14ac:dyDescent="0.2">
      <c r="A17" s="24" t="s">
        <v>7</v>
      </c>
      <c r="B17" s="22" t="s">
        <v>8</v>
      </c>
      <c r="C17" s="44"/>
      <c r="D17" s="44"/>
      <c r="E17" s="44"/>
      <c r="F17" s="44"/>
      <c r="G17" s="79">
        <f>SUM(G18:G39)</f>
        <v>138.64077218000003</v>
      </c>
      <c r="H17" s="79">
        <f>SUM(H18:H39)</f>
        <v>138.64077218000003</v>
      </c>
      <c r="I17" s="23">
        <v>0</v>
      </c>
      <c r="J17" s="23" t="s">
        <v>76</v>
      </c>
      <c r="K17" s="23" t="s">
        <v>76</v>
      </c>
      <c r="L17" s="23" t="s">
        <v>76</v>
      </c>
      <c r="M17" s="23" t="s">
        <v>76</v>
      </c>
      <c r="N17" s="23" t="s">
        <v>76</v>
      </c>
      <c r="O17" s="23" t="s">
        <v>76</v>
      </c>
      <c r="P17" s="79">
        <f>SUM(P18:P39)</f>
        <v>44.460000000000008</v>
      </c>
      <c r="Q17" s="79">
        <f>SUM(Q18:Q39)</f>
        <v>56.962023899999998</v>
      </c>
      <c r="R17" s="79">
        <f>SUM(R18:R39)</f>
        <v>12.968680380000002</v>
      </c>
      <c r="S17" s="79">
        <f t="shared" ref="S17:T17" si="1">SUM(S18:S39)</f>
        <v>15.125466079999999</v>
      </c>
      <c r="T17" s="79">
        <f t="shared" si="1"/>
        <v>9.1246018199999988</v>
      </c>
      <c r="U17" s="79">
        <f t="shared" si="0"/>
        <v>138.64077218</v>
      </c>
    </row>
    <row r="18" spans="1:23" ht="12.75" x14ac:dyDescent="0.2">
      <c r="A18" s="25" t="s">
        <v>9</v>
      </c>
      <c r="B18" s="21" t="s">
        <v>98</v>
      </c>
      <c r="C18" s="42" t="s">
        <v>77</v>
      </c>
      <c r="D18" s="42">
        <v>16</v>
      </c>
      <c r="E18" s="42">
        <v>2015</v>
      </c>
      <c r="F18" s="42">
        <v>2015</v>
      </c>
      <c r="G18" s="59">
        <v>9.58</v>
      </c>
      <c r="H18" s="59">
        <v>9.58</v>
      </c>
      <c r="I18" s="18">
        <v>0</v>
      </c>
      <c r="J18" s="42">
        <v>16</v>
      </c>
      <c r="K18" s="23" t="s">
        <v>76</v>
      </c>
      <c r="L18" s="23" t="s">
        <v>76</v>
      </c>
      <c r="M18" s="23" t="s">
        <v>76</v>
      </c>
      <c r="N18" s="23" t="s">
        <v>76</v>
      </c>
      <c r="O18" s="23" t="s">
        <v>76</v>
      </c>
      <c r="P18" s="59">
        <v>9.58</v>
      </c>
      <c r="Q18" s="70">
        <v>0</v>
      </c>
      <c r="R18" s="70">
        <v>0</v>
      </c>
      <c r="S18" s="70">
        <v>0</v>
      </c>
      <c r="T18" s="70">
        <v>0</v>
      </c>
      <c r="U18" s="59">
        <f t="shared" si="0"/>
        <v>9.58</v>
      </c>
    </row>
    <row r="19" spans="1:23" ht="12.75" x14ac:dyDescent="0.2">
      <c r="A19" s="25" t="s">
        <v>10</v>
      </c>
      <c r="B19" s="21" t="s">
        <v>105</v>
      </c>
      <c r="C19" s="42" t="s">
        <v>77</v>
      </c>
      <c r="D19" s="42">
        <v>12</v>
      </c>
      <c r="E19" s="42">
        <v>2015</v>
      </c>
      <c r="F19" s="42">
        <v>2015</v>
      </c>
      <c r="G19" s="59">
        <v>7.16</v>
      </c>
      <c r="H19" s="59">
        <v>7.16</v>
      </c>
      <c r="I19" s="18">
        <v>0</v>
      </c>
      <c r="J19" s="42">
        <v>12</v>
      </c>
      <c r="K19" s="23" t="s">
        <v>76</v>
      </c>
      <c r="L19" s="23" t="s">
        <v>76</v>
      </c>
      <c r="M19" s="23" t="s">
        <v>76</v>
      </c>
      <c r="N19" s="23" t="s">
        <v>76</v>
      </c>
      <c r="O19" s="23" t="s">
        <v>76</v>
      </c>
      <c r="P19" s="59">
        <v>7.16</v>
      </c>
      <c r="Q19" s="70">
        <v>0</v>
      </c>
      <c r="R19" s="70">
        <v>0</v>
      </c>
      <c r="S19" s="70">
        <v>0</v>
      </c>
      <c r="T19" s="70">
        <v>0</v>
      </c>
      <c r="U19" s="59">
        <f t="shared" si="0"/>
        <v>7.16</v>
      </c>
      <c r="W19" s="72"/>
    </row>
    <row r="20" spans="1:23" ht="12.75" x14ac:dyDescent="0.2">
      <c r="A20" s="25" t="s">
        <v>11</v>
      </c>
      <c r="B20" s="21" t="s">
        <v>106</v>
      </c>
      <c r="C20" s="42" t="s">
        <v>77</v>
      </c>
      <c r="D20" s="42">
        <v>14</v>
      </c>
      <c r="E20" s="42">
        <v>2015</v>
      </c>
      <c r="F20" s="42">
        <v>2015</v>
      </c>
      <c r="G20" s="59">
        <v>8.5299999999999994</v>
      </c>
      <c r="H20" s="59">
        <v>8.5299999999999994</v>
      </c>
      <c r="I20" s="18">
        <v>0</v>
      </c>
      <c r="J20" s="42">
        <v>14</v>
      </c>
      <c r="K20" s="23" t="s">
        <v>76</v>
      </c>
      <c r="L20" s="23" t="s">
        <v>76</v>
      </c>
      <c r="M20" s="23" t="s">
        <v>76</v>
      </c>
      <c r="N20" s="23" t="s">
        <v>76</v>
      </c>
      <c r="O20" s="23" t="s">
        <v>76</v>
      </c>
      <c r="P20" s="59">
        <v>8.5299999999999994</v>
      </c>
      <c r="Q20" s="70">
        <v>0</v>
      </c>
      <c r="R20" s="70">
        <v>0</v>
      </c>
      <c r="S20" s="70">
        <v>0</v>
      </c>
      <c r="T20" s="70">
        <v>0</v>
      </c>
      <c r="U20" s="59">
        <f t="shared" si="0"/>
        <v>8.5299999999999994</v>
      </c>
    </row>
    <row r="21" spans="1:23" ht="12.75" x14ac:dyDescent="0.2">
      <c r="A21" s="25" t="s">
        <v>12</v>
      </c>
      <c r="B21" s="21" t="s">
        <v>107</v>
      </c>
      <c r="C21" s="42" t="s">
        <v>77</v>
      </c>
      <c r="D21" s="42">
        <v>1</v>
      </c>
      <c r="E21" s="42">
        <v>2015</v>
      </c>
      <c r="F21" s="42">
        <v>2015</v>
      </c>
      <c r="G21" s="59">
        <v>0.77</v>
      </c>
      <c r="H21" s="59">
        <v>0.77</v>
      </c>
      <c r="I21" s="18">
        <v>0</v>
      </c>
      <c r="J21" s="42">
        <v>1</v>
      </c>
      <c r="K21" s="23" t="s">
        <v>76</v>
      </c>
      <c r="L21" s="23" t="s">
        <v>76</v>
      </c>
      <c r="M21" s="23" t="s">
        <v>76</v>
      </c>
      <c r="N21" s="23" t="s">
        <v>76</v>
      </c>
      <c r="O21" s="23" t="s">
        <v>76</v>
      </c>
      <c r="P21" s="59">
        <v>0.77</v>
      </c>
      <c r="Q21" s="70">
        <v>0</v>
      </c>
      <c r="R21" s="70">
        <v>0</v>
      </c>
      <c r="S21" s="70">
        <v>0</v>
      </c>
      <c r="T21" s="70">
        <v>0</v>
      </c>
      <c r="U21" s="59">
        <f t="shared" si="0"/>
        <v>0.77</v>
      </c>
    </row>
    <row r="22" spans="1:23" ht="12.75" x14ac:dyDescent="0.2">
      <c r="A22" s="25" t="s">
        <v>13</v>
      </c>
      <c r="B22" s="21" t="s">
        <v>108</v>
      </c>
      <c r="C22" s="42" t="s">
        <v>77</v>
      </c>
      <c r="D22" s="42">
        <v>16</v>
      </c>
      <c r="E22" s="42">
        <v>2015</v>
      </c>
      <c r="F22" s="42">
        <v>2015</v>
      </c>
      <c r="G22" s="59">
        <v>12.63</v>
      </c>
      <c r="H22" s="59">
        <v>12.63</v>
      </c>
      <c r="I22" s="18">
        <v>0</v>
      </c>
      <c r="J22" s="42">
        <v>16</v>
      </c>
      <c r="K22" s="23" t="s">
        <v>76</v>
      </c>
      <c r="L22" s="23" t="s">
        <v>76</v>
      </c>
      <c r="M22" s="23" t="s">
        <v>76</v>
      </c>
      <c r="N22" s="23" t="s">
        <v>76</v>
      </c>
      <c r="O22" s="23" t="s">
        <v>76</v>
      </c>
      <c r="P22" s="59">
        <v>12.63</v>
      </c>
      <c r="Q22" s="70">
        <v>0</v>
      </c>
      <c r="R22" s="70">
        <v>0</v>
      </c>
      <c r="S22" s="70">
        <v>0</v>
      </c>
      <c r="T22" s="70">
        <v>0</v>
      </c>
      <c r="U22" s="59">
        <f t="shared" si="0"/>
        <v>12.63</v>
      </c>
    </row>
    <row r="23" spans="1:23" ht="12.75" x14ac:dyDescent="0.2">
      <c r="A23" s="25" t="s">
        <v>14</v>
      </c>
      <c r="B23" s="21" t="s">
        <v>109</v>
      </c>
      <c r="C23" s="42" t="s">
        <v>77</v>
      </c>
      <c r="D23" s="42">
        <v>2</v>
      </c>
      <c r="E23" s="42">
        <v>2015</v>
      </c>
      <c r="F23" s="42">
        <v>2015</v>
      </c>
      <c r="G23" s="59">
        <v>1.2</v>
      </c>
      <c r="H23" s="59">
        <v>1.2</v>
      </c>
      <c r="I23" s="18">
        <v>0</v>
      </c>
      <c r="J23" s="42">
        <v>2</v>
      </c>
      <c r="K23" s="23" t="s">
        <v>76</v>
      </c>
      <c r="L23" s="23" t="s">
        <v>76</v>
      </c>
      <c r="M23" s="23" t="s">
        <v>76</v>
      </c>
      <c r="N23" s="23" t="s">
        <v>76</v>
      </c>
      <c r="O23" s="23" t="s">
        <v>76</v>
      </c>
      <c r="P23" s="59">
        <v>1.2</v>
      </c>
      <c r="Q23" s="70">
        <v>0</v>
      </c>
      <c r="R23" s="70">
        <v>0</v>
      </c>
      <c r="S23" s="70">
        <v>0</v>
      </c>
      <c r="T23" s="70">
        <v>0</v>
      </c>
      <c r="U23" s="59">
        <f t="shared" si="0"/>
        <v>1.2</v>
      </c>
    </row>
    <row r="24" spans="1:23" ht="12.75" x14ac:dyDescent="0.2">
      <c r="A24" s="25" t="s">
        <v>15</v>
      </c>
      <c r="B24" s="21" t="s">
        <v>110</v>
      </c>
      <c r="C24" s="42" t="s">
        <v>77</v>
      </c>
      <c r="D24" s="42">
        <v>0.08</v>
      </c>
      <c r="E24" s="42">
        <v>2015</v>
      </c>
      <c r="F24" s="42">
        <v>2015</v>
      </c>
      <c r="G24" s="59">
        <v>0.86</v>
      </c>
      <c r="H24" s="59">
        <v>0.86</v>
      </c>
      <c r="I24" s="18">
        <v>0</v>
      </c>
      <c r="J24" s="42">
        <v>0.08</v>
      </c>
      <c r="K24" s="23" t="s">
        <v>76</v>
      </c>
      <c r="L24" s="23" t="s">
        <v>76</v>
      </c>
      <c r="M24" s="23" t="s">
        <v>76</v>
      </c>
      <c r="N24" s="23" t="s">
        <v>76</v>
      </c>
      <c r="O24" s="23" t="s">
        <v>76</v>
      </c>
      <c r="P24" s="59">
        <v>0.86</v>
      </c>
      <c r="Q24" s="70">
        <v>0</v>
      </c>
      <c r="R24" s="70">
        <v>0</v>
      </c>
      <c r="S24" s="70">
        <v>0</v>
      </c>
      <c r="T24" s="70">
        <v>0</v>
      </c>
      <c r="U24" s="59">
        <f t="shared" si="0"/>
        <v>0.86</v>
      </c>
    </row>
    <row r="25" spans="1:23" ht="12.75" x14ac:dyDescent="0.2">
      <c r="A25" s="25" t="s">
        <v>20</v>
      </c>
      <c r="B25" s="21" t="s">
        <v>111</v>
      </c>
      <c r="C25" s="42" t="s">
        <v>77</v>
      </c>
      <c r="D25" s="42">
        <v>0.31</v>
      </c>
      <c r="E25" s="42">
        <v>2015</v>
      </c>
      <c r="F25" s="42">
        <v>2015</v>
      </c>
      <c r="G25" s="59">
        <v>0.79</v>
      </c>
      <c r="H25" s="59">
        <v>0.79</v>
      </c>
      <c r="I25" s="18">
        <v>0</v>
      </c>
      <c r="J25" s="42">
        <v>0.31</v>
      </c>
      <c r="K25" s="23" t="s">
        <v>76</v>
      </c>
      <c r="L25" s="23" t="s">
        <v>76</v>
      </c>
      <c r="M25" s="23" t="s">
        <v>76</v>
      </c>
      <c r="N25" s="23" t="s">
        <v>76</v>
      </c>
      <c r="O25" s="23" t="s">
        <v>76</v>
      </c>
      <c r="P25" s="59">
        <v>0.79</v>
      </c>
      <c r="Q25" s="70">
        <v>0</v>
      </c>
      <c r="R25" s="70">
        <v>0</v>
      </c>
      <c r="S25" s="70">
        <v>0</v>
      </c>
      <c r="T25" s="70">
        <v>0</v>
      </c>
      <c r="U25" s="59">
        <f t="shared" si="0"/>
        <v>0.79</v>
      </c>
    </row>
    <row r="26" spans="1:23" ht="12.75" x14ac:dyDescent="0.2">
      <c r="A26" s="25" t="s">
        <v>21</v>
      </c>
      <c r="B26" s="21" t="s">
        <v>112</v>
      </c>
      <c r="C26" s="42" t="s">
        <v>77</v>
      </c>
      <c r="D26" s="42">
        <v>0.63</v>
      </c>
      <c r="E26" s="42">
        <v>2015</v>
      </c>
      <c r="F26" s="42">
        <v>2015</v>
      </c>
      <c r="G26" s="59">
        <v>0.6</v>
      </c>
      <c r="H26" s="59">
        <v>0.6</v>
      </c>
      <c r="I26" s="18">
        <v>0</v>
      </c>
      <c r="J26" s="42">
        <v>0.63</v>
      </c>
      <c r="K26" s="23" t="s">
        <v>76</v>
      </c>
      <c r="L26" s="23" t="s">
        <v>76</v>
      </c>
      <c r="M26" s="23" t="s">
        <v>76</v>
      </c>
      <c r="N26" s="23" t="s">
        <v>76</v>
      </c>
      <c r="O26" s="23" t="s">
        <v>76</v>
      </c>
      <c r="P26" s="59">
        <v>0.6</v>
      </c>
      <c r="Q26" s="70">
        <v>0</v>
      </c>
      <c r="R26" s="70">
        <v>0</v>
      </c>
      <c r="S26" s="70">
        <v>0</v>
      </c>
      <c r="T26" s="70">
        <v>0</v>
      </c>
      <c r="U26" s="59">
        <f t="shared" si="0"/>
        <v>0.6</v>
      </c>
    </row>
    <row r="27" spans="1:23" ht="12.75" x14ac:dyDescent="0.2">
      <c r="A27" s="25" t="s">
        <v>22</v>
      </c>
      <c r="B27" s="21" t="s">
        <v>113</v>
      </c>
      <c r="C27" s="42" t="s">
        <v>77</v>
      </c>
      <c r="D27" s="42">
        <v>0.46</v>
      </c>
      <c r="E27" s="42">
        <v>2015</v>
      </c>
      <c r="F27" s="42">
        <v>2015</v>
      </c>
      <c r="G27" s="59">
        <v>1.07</v>
      </c>
      <c r="H27" s="59">
        <v>1.07</v>
      </c>
      <c r="I27" s="18">
        <v>0</v>
      </c>
      <c r="J27" s="42">
        <v>0.46</v>
      </c>
      <c r="K27" s="23" t="s">
        <v>76</v>
      </c>
      <c r="L27" s="23" t="s">
        <v>76</v>
      </c>
      <c r="M27" s="23" t="s">
        <v>76</v>
      </c>
      <c r="N27" s="23" t="s">
        <v>76</v>
      </c>
      <c r="O27" s="23" t="s">
        <v>76</v>
      </c>
      <c r="P27" s="59">
        <v>1.07</v>
      </c>
      <c r="Q27" s="70">
        <v>0</v>
      </c>
      <c r="R27" s="70">
        <v>0</v>
      </c>
      <c r="S27" s="70">
        <v>0</v>
      </c>
      <c r="T27" s="70">
        <v>0</v>
      </c>
      <c r="U27" s="59">
        <f t="shared" si="0"/>
        <v>1.07</v>
      </c>
    </row>
    <row r="28" spans="1:23" ht="12.75" x14ac:dyDescent="0.2">
      <c r="A28" s="25" t="s">
        <v>23</v>
      </c>
      <c r="B28" s="21" t="s">
        <v>114</v>
      </c>
      <c r="C28" s="42" t="s">
        <v>77</v>
      </c>
      <c r="D28" s="42">
        <v>0.46</v>
      </c>
      <c r="E28" s="42">
        <v>2015</v>
      </c>
      <c r="F28" s="42">
        <v>2015</v>
      </c>
      <c r="G28" s="59">
        <v>1.27</v>
      </c>
      <c r="H28" s="59">
        <v>1.27</v>
      </c>
      <c r="I28" s="18">
        <v>0</v>
      </c>
      <c r="J28" s="42">
        <v>0.46</v>
      </c>
      <c r="K28" s="23" t="s">
        <v>76</v>
      </c>
      <c r="L28" s="23" t="s">
        <v>76</v>
      </c>
      <c r="M28" s="23" t="s">
        <v>76</v>
      </c>
      <c r="N28" s="23" t="s">
        <v>76</v>
      </c>
      <c r="O28" s="23" t="s">
        <v>76</v>
      </c>
      <c r="P28" s="59">
        <v>1.27</v>
      </c>
      <c r="Q28" s="70">
        <v>0</v>
      </c>
      <c r="R28" s="70">
        <v>0</v>
      </c>
      <c r="S28" s="70">
        <v>0</v>
      </c>
      <c r="T28" s="70">
        <v>0</v>
      </c>
      <c r="U28" s="59">
        <f t="shared" si="0"/>
        <v>1.27</v>
      </c>
    </row>
    <row r="29" spans="1:23" ht="12.75" x14ac:dyDescent="0.2">
      <c r="A29" s="25" t="s">
        <v>24</v>
      </c>
      <c r="B29" s="21" t="s">
        <v>118</v>
      </c>
      <c r="C29" s="42" t="s">
        <v>119</v>
      </c>
      <c r="D29" s="42">
        <v>3.7810000000000001</v>
      </c>
      <c r="E29" s="42">
        <v>2016</v>
      </c>
      <c r="F29" s="42">
        <v>2016</v>
      </c>
      <c r="G29" s="59">
        <v>5.7923891000000003</v>
      </c>
      <c r="H29" s="59">
        <v>5.7923891000000003</v>
      </c>
      <c r="I29" s="18">
        <v>0</v>
      </c>
      <c r="J29" s="23" t="s">
        <v>76</v>
      </c>
      <c r="K29" s="42">
        <v>3.7810000000000001</v>
      </c>
      <c r="L29" s="23" t="s">
        <v>76</v>
      </c>
      <c r="M29" s="23" t="s">
        <v>76</v>
      </c>
      <c r="N29" s="23" t="s">
        <v>76</v>
      </c>
      <c r="O29" s="23" t="s">
        <v>76</v>
      </c>
      <c r="P29" s="70">
        <v>0</v>
      </c>
      <c r="Q29" s="59">
        <v>5.7923891000000003</v>
      </c>
      <c r="R29" s="70">
        <v>0</v>
      </c>
      <c r="S29" s="70">
        <v>0</v>
      </c>
      <c r="T29" s="70">
        <v>0</v>
      </c>
      <c r="U29" s="59">
        <f t="shared" si="0"/>
        <v>5.7923891000000003</v>
      </c>
    </row>
    <row r="30" spans="1:23" ht="38.25" x14ac:dyDescent="0.2">
      <c r="A30" s="25" t="s">
        <v>25</v>
      </c>
      <c r="B30" s="21" t="s">
        <v>120</v>
      </c>
      <c r="C30" s="42" t="s">
        <v>119</v>
      </c>
      <c r="D30" s="42">
        <v>6.2960000000000003</v>
      </c>
      <c r="E30" s="42">
        <v>2016</v>
      </c>
      <c r="F30" s="42">
        <v>2016</v>
      </c>
      <c r="G30" s="59">
        <v>12.43478058</v>
      </c>
      <c r="H30" s="59">
        <v>12.43478058</v>
      </c>
      <c r="I30" s="18">
        <v>0</v>
      </c>
      <c r="J30" s="23" t="s">
        <v>76</v>
      </c>
      <c r="K30" s="42">
        <v>6.2960000000000003</v>
      </c>
      <c r="L30" s="23" t="s">
        <v>76</v>
      </c>
      <c r="M30" s="23" t="s">
        <v>76</v>
      </c>
      <c r="N30" s="23" t="s">
        <v>76</v>
      </c>
      <c r="O30" s="23" t="s">
        <v>76</v>
      </c>
      <c r="P30" s="70">
        <v>0</v>
      </c>
      <c r="Q30" s="59">
        <v>12.43478058</v>
      </c>
      <c r="R30" s="70">
        <v>0</v>
      </c>
      <c r="S30" s="70">
        <v>0</v>
      </c>
      <c r="T30" s="70">
        <v>0</v>
      </c>
      <c r="U30" s="59">
        <f t="shared" si="0"/>
        <v>12.43478058</v>
      </c>
    </row>
    <row r="31" spans="1:23" ht="38.25" x14ac:dyDescent="0.2">
      <c r="A31" s="25" t="s">
        <v>26</v>
      </c>
      <c r="B31" s="21" t="s">
        <v>121</v>
      </c>
      <c r="C31" s="42" t="s">
        <v>119</v>
      </c>
      <c r="D31" s="42">
        <v>6</v>
      </c>
      <c r="E31" s="42">
        <v>2016</v>
      </c>
      <c r="F31" s="42">
        <v>2016</v>
      </c>
      <c r="G31" s="59">
        <v>10.31104582</v>
      </c>
      <c r="H31" s="59">
        <v>10.31104582</v>
      </c>
      <c r="I31" s="18">
        <v>0</v>
      </c>
      <c r="J31" s="23" t="s">
        <v>76</v>
      </c>
      <c r="K31" s="42">
        <v>6</v>
      </c>
      <c r="L31" s="23" t="s">
        <v>76</v>
      </c>
      <c r="M31" s="23" t="s">
        <v>76</v>
      </c>
      <c r="N31" s="23" t="s">
        <v>76</v>
      </c>
      <c r="O31" s="23" t="s">
        <v>76</v>
      </c>
      <c r="P31" s="70">
        <v>0</v>
      </c>
      <c r="Q31" s="59">
        <v>10.31104582</v>
      </c>
      <c r="R31" s="70">
        <v>0</v>
      </c>
      <c r="S31" s="70">
        <v>0</v>
      </c>
      <c r="T31" s="70">
        <v>0</v>
      </c>
      <c r="U31" s="59">
        <f t="shared" si="0"/>
        <v>10.31104582</v>
      </c>
    </row>
    <row r="32" spans="1:23" ht="25.5" x14ac:dyDescent="0.2">
      <c r="A32" s="25" t="s">
        <v>115</v>
      </c>
      <c r="B32" s="21" t="s">
        <v>124</v>
      </c>
      <c r="C32" s="42" t="s">
        <v>119</v>
      </c>
      <c r="D32" s="42">
        <v>2.15</v>
      </c>
      <c r="E32" s="42">
        <v>2017</v>
      </c>
      <c r="F32" s="42">
        <v>2017</v>
      </c>
      <c r="G32" s="59">
        <v>5.3508624400000002</v>
      </c>
      <c r="H32" s="59">
        <v>5.3508624400000002</v>
      </c>
      <c r="I32" s="18">
        <v>0</v>
      </c>
      <c r="J32" s="23" t="s">
        <v>76</v>
      </c>
      <c r="K32" s="18" t="s">
        <v>76</v>
      </c>
      <c r="L32" s="42">
        <v>2.15</v>
      </c>
      <c r="M32" s="23" t="s">
        <v>76</v>
      </c>
      <c r="N32" s="23" t="s">
        <v>76</v>
      </c>
      <c r="O32" s="42">
        <v>2.15</v>
      </c>
      <c r="P32" s="70">
        <v>0</v>
      </c>
      <c r="Q32" s="59">
        <v>0</v>
      </c>
      <c r="R32" s="59">
        <v>5.3508624400000002</v>
      </c>
      <c r="S32" s="70">
        <v>0</v>
      </c>
      <c r="T32" s="70">
        <v>0</v>
      </c>
      <c r="U32" s="59">
        <f t="shared" si="0"/>
        <v>5.3508624400000002</v>
      </c>
    </row>
    <row r="33" spans="1:21" ht="25.5" x14ac:dyDescent="0.2">
      <c r="A33" s="25" t="s">
        <v>116</v>
      </c>
      <c r="B33" s="21" t="s">
        <v>155</v>
      </c>
      <c r="C33" s="42" t="s">
        <v>119</v>
      </c>
      <c r="D33" s="42" t="s">
        <v>156</v>
      </c>
      <c r="E33" s="42">
        <v>2019</v>
      </c>
      <c r="F33" s="42">
        <v>2019</v>
      </c>
      <c r="G33" s="59">
        <v>10.75257248</v>
      </c>
      <c r="H33" s="59">
        <v>10.75257248</v>
      </c>
      <c r="I33" s="18">
        <v>0</v>
      </c>
      <c r="J33" s="23" t="s">
        <v>76</v>
      </c>
      <c r="K33" s="18" t="s">
        <v>157</v>
      </c>
      <c r="L33" s="18" t="s">
        <v>76</v>
      </c>
      <c r="M33" s="23" t="s">
        <v>76</v>
      </c>
      <c r="N33" s="23" t="s">
        <v>76</v>
      </c>
      <c r="O33" s="18" t="s">
        <v>157</v>
      </c>
      <c r="P33" s="70">
        <v>0</v>
      </c>
      <c r="Q33" s="59">
        <v>10.75257248</v>
      </c>
      <c r="R33" s="59">
        <v>0</v>
      </c>
      <c r="S33" s="70">
        <v>0</v>
      </c>
      <c r="T33" s="70">
        <v>0</v>
      </c>
      <c r="U33" s="59">
        <f t="shared" si="0"/>
        <v>10.75257248</v>
      </c>
    </row>
    <row r="34" spans="1:21" ht="25.5" x14ac:dyDescent="0.2">
      <c r="A34" s="25" t="s">
        <v>201</v>
      </c>
      <c r="B34" s="21" t="s">
        <v>197</v>
      </c>
      <c r="C34" s="42" t="s">
        <v>119</v>
      </c>
      <c r="D34" s="42" t="s">
        <v>158</v>
      </c>
      <c r="E34" s="42">
        <v>2019</v>
      </c>
      <c r="F34" s="42">
        <v>2019</v>
      </c>
      <c r="G34" s="59">
        <v>6.5406962799999997</v>
      </c>
      <c r="H34" s="59">
        <v>6.5406962799999997</v>
      </c>
      <c r="I34" s="18">
        <v>0</v>
      </c>
      <c r="J34" s="23" t="s">
        <v>76</v>
      </c>
      <c r="K34" s="18" t="s">
        <v>159</v>
      </c>
      <c r="L34" s="18" t="s">
        <v>76</v>
      </c>
      <c r="M34" s="23" t="s">
        <v>76</v>
      </c>
      <c r="N34" s="23" t="s">
        <v>76</v>
      </c>
      <c r="O34" s="18" t="s">
        <v>159</v>
      </c>
      <c r="P34" s="70">
        <v>0</v>
      </c>
      <c r="Q34" s="59">
        <v>6.5406962799999997</v>
      </c>
      <c r="R34" s="59">
        <v>0</v>
      </c>
      <c r="S34" s="70">
        <v>0</v>
      </c>
      <c r="T34" s="70">
        <v>0</v>
      </c>
      <c r="U34" s="59">
        <f t="shared" si="0"/>
        <v>6.5406962799999997</v>
      </c>
    </row>
    <row r="35" spans="1:21" ht="25.5" x14ac:dyDescent="0.2">
      <c r="A35" s="25" t="s">
        <v>202</v>
      </c>
      <c r="B35" s="21" t="s">
        <v>160</v>
      </c>
      <c r="C35" s="42" t="s">
        <v>119</v>
      </c>
      <c r="D35" s="42" t="s">
        <v>161</v>
      </c>
      <c r="E35" s="42">
        <v>2019</v>
      </c>
      <c r="F35" s="42">
        <v>2019</v>
      </c>
      <c r="G35" s="59">
        <v>11.13053964</v>
      </c>
      <c r="H35" s="59">
        <v>11.13053964</v>
      </c>
      <c r="I35" s="18">
        <v>0</v>
      </c>
      <c r="J35" s="23" t="s">
        <v>76</v>
      </c>
      <c r="K35" s="18" t="s">
        <v>162</v>
      </c>
      <c r="L35" s="18" t="s">
        <v>76</v>
      </c>
      <c r="M35" s="23" t="s">
        <v>76</v>
      </c>
      <c r="N35" s="23" t="s">
        <v>76</v>
      </c>
      <c r="O35" s="18" t="s">
        <v>162</v>
      </c>
      <c r="P35" s="70">
        <v>0</v>
      </c>
      <c r="Q35" s="59">
        <v>11.13053964</v>
      </c>
      <c r="R35" s="59">
        <v>0</v>
      </c>
      <c r="S35" s="70">
        <v>0</v>
      </c>
      <c r="T35" s="70">
        <v>0</v>
      </c>
      <c r="U35" s="59">
        <f t="shared" si="0"/>
        <v>11.13053964</v>
      </c>
    </row>
    <row r="36" spans="1:21" ht="25.5" x14ac:dyDescent="0.2">
      <c r="A36" s="25" t="s">
        <v>203</v>
      </c>
      <c r="B36" s="21" t="s">
        <v>140</v>
      </c>
      <c r="C36" s="42" t="s">
        <v>119</v>
      </c>
      <c r="D36" s="42">
        <v>1.4510000000000001</v>
      </c>
      <c r="E36" s="42">
        <v>2018</v>
      </c>
      <c r="F36" s="42">
        <v>2018</v>
      </c>
      <c r="G36" s="59">
        <v>4.71018268</v>
      </c>
      <c r="H36" s="59">
        <v>4.71018268</v>
      </c>
      <c r="I36" s="18">
        <v>0</v>
      </c>
      <c r="J36" s="23" t="s">
        <v>76</v>
      </c>
      <c r="K36" s="18" t="s">
        <v>76</v>
      </c>
      <c r="L36" s="18" t="s">
        <v>76</v>
      </c>
      <c r="M36" s="18">
        <v>1.46</v>
      </c>
      <c r="N36" s="23" t="s">
        <v>76</v>
      </c>
      <c r="O36" s="18">
        <v>1.46</v>
      </c>
      <c r="P36" s="70">
        <v>0</v>
      </c>
      <c r="Q36" s="59">
        <v>0</v>
      </c>
      <c r="R36" s="59">
        <v>0</v>
      </c>
      <c r="S36" s="59">
        <v>4.71018268</v>
      </c>
      <c r="T36" s="59">
        <v>0</v>
      </c>
      <c r="U36" s="59">
        <f t="shared" si="0"/>
        <v>4.71018268</v>
      </c>
    </row>
    <row r="37" spans="1:21" ht="25.5" x14ac:dyDescent="0.2">
      <c r="A37" s="25" t="s">
        <v>204</v>
      </c>
      <c r="B37" s="21" t="s">
        <v>125</v>
      </c>
      <c r="C37" s="42" t="s">
        <v>119</v>
      </c>
      <c r="D37" s="42">
        <v>4.1900000000000004</v>
      </c>
      <c r="E37" s="42">
        <v>2017</v>
      </c>
      <c r="F37" s="42">
        <v>2017</v>
      </c>
      <c r="G37" s="59">
        <v>7.617817940000001</v>
      </c>
      <c r="H37" s="59">
        <v>7.617817940000001</v>
      </c>
      <c r="I37" s="18">
        <v>0</v>
      </c>
      <c r="J37" s="23" t="s">
        <v>76</v>
      </c>
      <c r="K37" s="18" t="s">
        <v>76</v>
      </c>
      <c r="L37" s="18">
        <v>4.2</v>
      </c>
      <c r="M37" s="18" t="s">
        <v>76</v>
      </c>
      <c r="N37" s="23" t="s">
        <v>76</v>
      </c>
      <c r="O37" s="18">
        <v>4.2</v>
      </c>
      <c r="P37" s="70">
        <v>0</v>
      </c>
      <c r="Q37" s="59">
        <v>0</v>
      </c>
      <c r="R37" s="59">
        <v>7.617817940000001</v>
      </c>
      <c r="S37" s="59">
        <v>0</v>
      </c>
      <c r="T37" s="59">
        <v>0</v>
      </c>
      <c r="U37" s="59">
        <f t="shared" si="0"/>
        <v>7.617817940000001</v>
      </c>
    </row>
    <row r="38" spans="1:21" ht="51" x14ac:dyDescent="0.2">
      <c r="A38" s="25" t="s">
        <v>205</v>
      </c>
      <c r="B38" s="21" t="s">
        <v>141</v>
      </c>
      <c r="C38" s="42" t="s">
        <v>119</v>
      </c>
      <c r="D38" s="42">
        <v>5.4</v>
      </c>
      <c r="E38" s="42">
        <v>2018</v>
      </c>
      <c r="F38" s="42">
        <v>2018</v>
      </c>
      <c r="G38" s="59">
        <v>10.4152834</v>
      </c>
      <c r="H38" s="59">
        <v>10.4152834</v>
      </c>
      <c r="I38" s="18">
        <v>0</v>
      </c>
      <c r="J38" s="23" t="s">
        <v>76</v>
      </c>
      <c r="K38" s="18" t="s">
        <v>76</v>
      </c>
      <c r="L38" s="18" t="s">
        <v>76</v>
      </c>
      <c r="M38" s="18">
        <v>5.4</v>
      </c>
      <c r="N38" s="23" t="s">
        <v>76</v>
      </c>
      <c r="O38" s="18">
        <v>5.4</v>
      </c>
      <c r="P38" s="70">
        <v>0</v>
      </c>
      <c r="Q38" s="59">
        <v>0</v>
      </c>
      <c r="R38" s="59">
        <v>0</v>
      </c>
      <c r="S38" s="59">
        <v>10.4152834</v>
      </c>
      <c r="T38" s="59">
        <v>0</v>
      </c>
      <c r="U38" s="59">
        <f t="shared" si="0"/>
        <v>10.4152834</v>
      </c>
    </row>
    <row r="39" spans="1:21" ht="25.5" x14ac:dyDescent="0.2">
      <c r="A39" s="25" t="s">
        <v>206</v>
      </c>
      <c r="B39" s="21" t="s">
        <v>163</v>
      </c>
      <c r="C39" s="42" t="s">
        <v>119</v>
      </c>
      <c r="D39" s="42" t="s">
        <v>164</v>
      </c>
      <c r="E39" s="42">
        <v>2019</v>
      </c>
      <c r="F39" s="42">
        <v>2019</v>
      </c>
      <c r="G39" s="59">
        <v>9.1246018199999988</v>
      </c>
      <c r="H39" s="59">
        <v>9.1246018199999988</v>
      </c>
      <c r="I39" s="18">
        <v>0</v>
      </c>
      <c r="J39" s="23" t="s">
        <v>76</v>
      </c>
      <c r="K39" s="18" t="s">
        <v>76</v>
      </c>
      <c r="L39" s="18" t="s">
        <v>76</v>
      </c>
      <c r="M39" s="18" t="s">
        <v>76</v>
      </c>
      <c r="N39" s="18" t="s">
        <v>165</v>
      </c>
      <c r="O39" s="18" t="s">
        <v>165</v>
      </c>
      <c r="P39" s="70">
        <v>0</v>
      </c>
      <c r="Q39" s="59">
        <v>0</v>
      </c>
      <c r="R39" s="59">
        <v>0</v>
      </c>
      <c r="S39" s="59">
        <v>0</v>
      </c>
      <c r="T39" s="59">
        <v>9.1246018199999988</v>
      </c>
      <c r="U39" s="59">
        <f t="shared" si="0"/>
        <v>9.1246018199999988</v>
      </c>
    </row>
    <row r="40" spans="1:21" ht="12.75" x14ac:dyDescent="0.2">
      <c r="A40" s="26" t="s">
        <v>40</v>
      </c>
      <c r="B40" s="44" t="s">
        <v>6</v>
      </c>
      <c r="C40" s="42"/>
      <c r="D40" s="42"/>
      <c r="E40" s="42"/>
      <c r="F40" s="42"/>
      <c r="G40" s="37">
        <f>SUM(G41:G58)</f>
        <v>170.43587242155601</v>
      </c>
      <c r="H40" s="37">
        <f>SUM(H41:H58)</f>
        <v>170.43587242155601</v>
      </c>
      <c r="I40" s="23">
        <v>0</v>
      </c>
      <c r="J40" s="23" t="s">
        <v>76</v>
      </c>
      <c r="K40" s="18" t="s">
        <v>76</v>
      </c>
      <c r="L40" s="18" t="s">
        <v>76</v>
      </c>
      <c r="M40" s="18" t="s">
        <v>76</v>
      </c>
      <c r="N40" s="18" t="s">
        <v>76</v>
      </c>
      <c r="O40" s="18"/>
      <c r="P40" s="37">
        <f>SUM(P41:P58)</f>
        <v>0</v>
      </c>
      <c r="Q40" s="37">
        <f>SUM(Q41:Q58)</f>
        <v>2.9968826399999995</v>
      </c>
      <c r="R40" s="37">
        <f>SUM(R41:R58)</f>
        <v>45.092756371556</v>
      </c>
      <c r="S40" s="37">
        <f>SUM(S41:S58)</f>
        <v>65.596338590000002</v>
      </c>
      <c r="T40" s="37">
        <f>SUM(T41:T58)</f>
        <v>53.234894820000001</v>
      </c>
      <c r="U40" s="37">
        <f t="shared" si="0"/>
        <v>166.920872421556</v>
      </c>
    </row>
    <row r="41" spans="1:21" ht="12.75" x14ac:dyDescent="0.2">
      <c r="A41" s="25" t="s">
        <v>44</v>
      </c>
      <c r="B41" s="21" t="s">
        <v>122</v>
      </c>
      <c r="C41" s="42" t="s">
        <v>119</v>
      </c>
      <c r="D41" s="42">
        <v>0.4</v>
      </c>
      <c r="E41" s="42">
        <v>2016</v>
      </c>
      <c r="F41" s="42">
        <v>2016</v>
      </c>
      <c r="G41" s="59">
        <v>6.5118826400000005</v>
      </c>
      <c r="H41" s="59">
        <v>6.5118826400000005</v>
      </c>
      <c r="I41" s="18">
        <v>0</v>
      </c>
      <c r="J41" s="23" t="s">
        <v>76</v>
      </c>
      <c r="K41" s="42">
        <v>0.4</v>
      </c>
      <c r="L41" s="18" t="s">
        <v>76</v>
      </c>
      <c r="M41" s="18" t="s">
        <v>76</v>
      </c>
      <c r="N41" s="42" t="s">
        <v>76</v>
      </c>
      <c r="O41" s="18"/>
      <c r="P41" s="59">
        <v>0</v>
      </c>
      <c r="Q41" s="59">
        <f>6.51188264-3.515</f>
        <v>2.9968826399999995</v>
      </c>
      <c r="R41" s="59">
        <v>0</v>
      </c>
      <c r="S41" s="59">
        <v>0</v>
      </c>
      <c r="T41" s="59">
        <v>0</v>
      </c>
      <c r="U41" s="59">
        <f t="shared" si="0"/>
        <v>2.9968826399999995</v>
      </c>
    </row>
    <row r="42" spans="1:21" ht="12.75" x14ac:dyDescent="0.2">
      <c r="A42" s="25" t="s">
        <v>126</v>
      </c>
      <c r="B42" s="21" t="s">
        <v>142</v>
      </c>
      <c r="C42" s="42" t="s">
        <v>119</v>
      </c>
      <c r="D42" s="42">
        <f>2*16</f>
        <v>32</v>
      </c>
      <c r="E42" s="42">
        <v>2018</v>
      </c>
      <c r="F42" s="42">
        <v>2018</v>
      </c>
      <c r="G42" s="59">
        <v>27.016177340000002</v>
      </c>
      <c r="H42" s="59">
        <v>27.016177340000002</v>
      </c>
      <c r="I42" s="18">
        <v>0</v>
      </c>
      <c r="J42" s="23" t="s">
        <v>76</v>
      </c>
      <c r="K42" s="18" t="s">
        <v>76</v>
      </c>
      <c r="L42" s="18" t="s">
        <v>76</v>
      </c>
      <c r="M42" s="18">
        <v>32</v>
      </c>
      <c r="N42" s="18" t="s">
        <v>76</v>
      </c>
      <c r="O42" s="36">
        <v>32</v>
      </c>
      <c r="P42" s="59">
        <v>0</v>
      </c>
      <c r="Q42" s="59">
        <v>0</v>
      </c>
      <c r="R42" s="59">
        <v>0</v>
      </c>
      <c r="S42" s="59">
        <v>27.016177340000002</v>
      </c>
      <c r="T42" s="59">
        <v>0</v>
      </c>
      <c r="U42" s="59">
        <f t="shared" si="0"/>
        <v>27.016177340000002</v>
      </c>
    </row>
    <row r="43" spans="1:21" ht="12.75" x14ac:dyDescent="0.2">
      <c r="A43" s="25" t="s">
        <v>143</v>
      </c>
      <c r="B43" s="21" t="s">
        <v>166</v>
      </c>
      <c r="C43" s="42" t="s">
        <v>119</v>
      </c>
      <c r="D43" s="42">
        <f>2*16</f>
        <v>32</v>
      </c>
      <c r="E43" s="42">
        <v>2019</v>
      </c>
      <c r="F43" s="42">
        <v>2019</v>
      </c>
      <c r="G43" s="59">
        <v>27.028041779999999</v>
      </c>
      <c r="H43" s="59">
        <v>27.028041779999999</v>
      </c>
      <c r="I43" s="18">
        <v>0</v>
      </c>
      <c r="J43" s="23" t="s">
        <v>76</v>
      </c>
      <c r="K43" s="18" t="s">
        <v>76</v>
      </c>
      <c r="L43" s="18" t="s">
        <v>76</v>
      </c>
      <c r="M43" s="18" t="s">
        <v>76</v>
      </c>
      <c r="N43" s="18">
        <f>2*16</f>
        <v>32</v>
      </c>
      <c r="O43" s="36">
        <f>2*16</f>
        <v>32</v>
      </c>
      <c r="P43" s="59">
        <v>0</v>
      </c>
      <c r="Q43" s="59">
        <v>0</v>
      </c>
      <c r="R43" s="59">
        <v>0</v>
      </c>
      <c r="S43" s="59">
        <v>0</v>
      </c>
      <c r="T43" s="59">
        <v>27.028041779999999</v>
      </c>
      <c r="U43" s="59">
        <f t="shared" si="0"/>
        <v>27.028041779999999</v>
      </c>
    </row>
    <row r="44" spans="1:21" ht="12.75" x14ac:dyDescent="0.2">
      <c r="A44" s="25" t="s">
        <v>191</v>
      </c>
      <c r="B44" s="21" t="s">
        <v>127</v>
      </c>
      <c r="C44" s="42" t="s">
        <v>119</v>
      </c>
      <c r="D44" s="42">
        <f>2*16</f>
        <v>32</v>
      </c>
      <c r="E44" s="42">
        <v>2017</v>
      </c>
      <c r="F44" s="42">
        <v>2017</v>
      </c>
      <c r="G44" s="59">
        <v>12.373763460000001</v>
      </c>
      <c r="H44" s="59">
        <v>12.373763460000001</v>
      </c>
      <c r="I44" s="18">
        <v>0</v>
      </c>
      <c r="J44" s="23" t="s">
        <v>76</v>
      </c>
      <c r="K44" s="18">
        <f>2*16</f>
        <v>32</v>
      </c>
      <c r="L44" s="18" t="s">
        <v>76</v>
      </c>
      <c r="M44" s="18" t="s">
        <v>76</v>
      </c>
      <c r="N44" s="18" t="s">
        <v>76</v>
      </c>
      <c r="O44" s="36">
        <f>2*16</f>
        <v>32</v>
      </c>
      <c r="P44" s="59">
        <v>0</v>
      </c>
      <c r="Q44" s="59">
        <v>0</v>
      </c>
      <c r="R44" s="59">
        <v>12.373763460000001</v>
      </c>
      <c r="S44" s="59">
        <v>0</v>
      </c>
      <c r="T44" s="59">
        <v>0</v>
      </c>
      <c r="U44" s="59">
        <f t="shared" si="0"/>
        <v>12.373763460000001</v>
      </c>
    </row>
    <row r="45" spans="1:21" ht="12.75" x14ac:dyDescent="0.2">
      <c r="A45" s="25" t="s">
        <v>192</v>
      </c>
      <c r="B45" s="21" t="s">
        <v>144</v>
      </c>
      <c r="C45" s="42" t="s">
        <v>119</v>
      </c>
      <c r="D45" s="42">
        <v>32</v>
      </c>
      <c r="E45" s="42">
        <v>2018</v>
      </c>
      <c r="F45" s="42">
        <v>2018</v>
      </c>
      <c r="G45" s="59">
        <v>12.373617450000001</v>
      </c>
      <c r="H45" s="59">
        <v>12.373617450000001</v>
      </c>
      <c r="I45" s="18">
        <v>0</v>
      </c>
      <c r="J45" s="23" t="s">
        <v>76</v>
      </c>
      <c r="K45" s="18" t="s">
        <v>76</v>
      </c>
      <c r="L45" s="18">
        <v>32</v>
      </c>
      <c r="M45" s="18" t="s">
        <v>76</v>
      </c>
      <c r="N45" s="18" t="s">
        <v>76</v>
      </c>
      <c r="O45" s="36">
        <v>32</v>
      </c>
      <c r="P45" s="59">
        <v>0</v>
      </c>
      <c r="Q45" s="59">
        <v>0</v>
      </c>
      <c r="R45" s="59">
        <v>0</v>
      </c>
      <c r="S45" s="59">
        <v>12.373617450000001</v>
      </c>
      <c r="T45" s="59">
        <v>0</v>
      </c>
      <c r="U45" s="59">
        <f t="shared" si="0"/>
        <v>12.373617450000001</v>
      </c>
    </row>
    <row r="46" spans="1:21" ht="12.75" x14ac:dyDescent="0.2">
      <c r="A46" s="25" t="s">
        <v>193</v>
      </c>
      <c r="B46" s="21" t="s">
        <v>129</v>
      </c>
      <c r="C46" s="42" t="s">
        <v>77</v>
      </c>
      <c r="D46" s="42">
        <v>0.63</v>
      </c>
      <c r="E46" s="42">
        <v>2017</v>
      </c>
      <c r="F46" s="42">
        <v>2017</v>
      </c>
      <c r="G46" s="59">
        <v>6.5118826400000005</v>
      </c>
      <c r="H46" s="59">
        <v>6.5118826400000005</v>
      </c>
      <c r="I46" s="18">
        <v>0</v>
      </c>
      <c r="J46" s="23" t="s">
        <v>76</v>
      </c>
      <c r="K46" s="18" t="s">
        <v>76</v>
      </c>
      <c r="L46" s="18">
        <v>0.8</v>
      </c>
      <c r="M46" s="18" t="s">
        <v>76</v>
      </c>
      <c r="N46" s="18" t="s">
        <v>76</v>
      </c>
      <c r="O46" s="36">
        <v>0.8</v>
      </c>
      <c r="P46" s="59">
        <v>0</v>
      </c>
      <c r="Q46" s="59">
        <v>0</v>
      </c>
      <c r="R46" s="59">
        <v>6.5118826400000005</v>
      </c>
      <c r="S46" s="59">
        <v>0</v>
      </c>
      <c r="T46" s="59">
        <v>0</v>
      </c>
      <c r="U46" s="59">
        <f t="shared" si="0"/>
        <v>6.5118826400000005</v>
      </c>
    </row>
    <row r="47" spans="1:21" ht="12.75" x14ac:dyDescent="0.2">
      <c r="A47" s="25" t="s">
        <v>128</v>
      </c>
      <c r="B47" s="21" t="s">
        <v>131</v>
      </c>
      <c r="C47" s="42" t="s">
        <v>119</v>
      </c>
      <c r="D47" s="42">
        <v>0.4</v>
      </c>
      <c r="E47" s="42">
        <v>2017</v>
      </c>
      <c r="F47" s="42">
        <v>2017</v>
      </c>
      <c r="G47" s="59">
        <v>6.5118826400000005</v>
      </c>
      <c r="H47" s="59">
        <v>6.5118826400000005</v>
      </c>
      <c r="I47" s="18">
        <v>0</v>
      </c>
      <c r="J47" s="23" t="s">
        <v>76</v>
      </c>
      <c r="K47" s="18" t="s">
        <v>76</v>
      </c>
      <c r="L47" s="18">
        <v>0.8</v>
      </c>
      <c r="M47" s="18" t="s">
        <v>76</v>
      </c>
      <c r="N47" s="18" t="s">
        <v>76</v>
      </c>
      <c r="O47" s="36">
        <v>0.8</v>
      </c>
      <c r="P47" s="59">
        <v>0</v>
      </c>
      <c r="Q47" s="59">
        <v>0</v>
      </c>
      <c r="R47" s="59">
        <v>6.5118826400000005</v>
      </c>
      <c r="S47" s="59">
        <v>0</v>
      </c>
      <c r="T47" s="59">
        <v>0</v>
      </c>
      <c r="U47" s="59">
        <f t="shared" si="0"/>
        <v>6.5118826400000005</v>
      </c>
    </row>
    <row r="48" spans="1:21" ht="12.75" x14ac:dyDescent="0.2">
      <c r="A48" s="25" t="s">
        <v>130</v>
      </c>
      <c r="B48" s="50" t="s">
        <v>133</v>
      </c>
      <c r="C48" s="42" t="s">
        <v>119</v>
      </c>
      <c r="D48" s="42">
        <v>0.63</v>
      </c>
      <c r="E48" s="42">
        <v>2017</v>
      </c>
      <c r="F48" s="42">
        <v>2017</v>
      </c>
      <c r="G48" s="59">
        <v>6.6712051199999998</v>
      </c>
      <c r="H48" s="59">
        <v>6.6712051199999998</v>
      </c>
      <c r="I48" s="18">
        <v>0</v>
      </c>
      <c r="J48" s="23" t="s">
        <v>76</v>
      </c>
      <c r="K48" s="18" t="s">
        <v>76</v>
      </c>
      <c r="L48" s="18">
        <v>1.26</v>
      </c>
      <c r="M48" s="18" t="s">
        <v>76</v>
      </c>
      <c r="N48" s="18" t="s">
        <v>76</v>
      </c>
      <c r="O48" s="36">
        <v>1.26</v>
      </c>
      <c r="P48" s="59">
        <v>0</v>
      </c>
      <c r="Q48" s="59">
        <v>0</v>
      </c>
      <c r="R48" s="59">
        <v>6.6712051199999998</v>
      </c>
      <c r="S48" s="59">
        <v>0</v>
      </c>
      <c r="T48" s="59">
        <v>0</v>
      </c>
      <c r="U48" s="59">
        <f t="shared" si="0"/>
        <v>6.6712051199999998</v>
      </c>
    </row>
    <row r="49" spans="1:21" ht="12.75" x14ac:dyDescent="0.2">
      <c r="A49" s="25" t="s">
        <v>132</v>
      </c>
      <c r="B49" s="50" t="s">
        <v>146</v>
      </c>
      <c r="C49" s="42" t="s">
        <v>119</v>
      </c>
      <c r="D49" s="42">
        <v>0.32</v>
      </c>
      <c r="E49" s="42">
        <v>2018</v>
      </c>
      <c r="F49" s="42">
        <v>2018</v>
      </c>
      <c r="G49" s="59">
        <v>6.5118058000000003</v>
      </c>
      <c r="H49" s="59">
        <v>6.5118058000000003</v>
      </c>
      <c r="I49" s="18">
        <v>0</v>
      </c>
      <c r="J49" s="23" t="s">
        <v>76</v>
      </c>
      <c r="K49" s="18" t="s">
        <v>76</v>
      </c>
      <c r="L49" s="18" t="s">
        <v>76</v>
      </c>
      <c r="M49" s="18">
        <v>0.8</v>
      </c>
      <c r="N49" s="18" t="s">
        <v>76</v>
      </c>
      <c r="O49" s="36">
        <v>0.8</v>
      </c>
      <c r="P49" s="59">
        <v>0</v>
      </c>
      <c r="Q49" s="59">
        <v>0</v>
      </c>
      <c r="R49" s="59">
        <v>0</v>
      </c>
      <c r="S49" s="59">
        <v>6.5118058000000003</v>
      </c>
      <c r="T49" s="59">
        <v>0</v>
      </c>
      <c r="U49" s="59">
        <f t="shared" si="0"/>
        <v>6.5118058000000003</v>
      </c>
    </row>
    <row r="50" spans="1:21" ht="12.75" x14ac:dyDescent="0.2">
      <c r="A50" s="25" t="s">
        <v>145</v>
      </c>
      <c r="B50" s="50" t="s">
        <v>148</v>
      </c>
      <c r="C50" s="42" t="s">
        <v>119</v>
      </c>
      <c r="D50" s="42">
        <v>0.4</v>
      </c>
      <c r="E50" s="42">
        <v>2018</v>
      </c>
      <c r="F50" s="42">
        <v>2018</v>
      </c>
      <c r="G50" s="59">
        <v>6.5118058000000003</v>
      </c>
      <c r="H50" s="59">
        <v>6.5118058000000003</v>
      </c>
      <c r="I50" s="18">
        <v>0</v>
      </c>
      <c r="J50" s="23" t="s">
        <v>76</v>
      </c>
      <c r="K50" s="18" t="s">
        <v>76</v>
      </c>
      <c r="L50" s="18" t="s">
        <v>76</v>
      </c>
      <c r="M50" s="18">
        <v>0.8</v>
      </c>
      <c r="N50" s="18" t="s">
        <v>76</v>
      </c>
      <c r="O50" s="36">
        <v>0.8</v>
      </c>
      <c r="P50" s="59">
        <v>0</v>
      </c>
      <c r="Q50" s="59">
        <v>0</v>
      </c>
      <c r="R50" s="59">
        <v>0</v>
      </c>
      <c r="S50" s="59">
        <v>6.5118058000000003</v>
      </c>
      <c r="T50" s="59">
        <v>0</v>
      </c>
      <c r="U50" s="59">
        <f t="shared" si="0"/>
        <v>6.5118058000000003</v>
      </c>
    </row>
    <row r="51" spans="1:21" ht="12.75" x14ac:dyDescent="0.2">
      <c r="A51" s="25" t="s">
        <v>147</v>
      </c>
      <c r="B51" s="21" t="s">
        <v>150</v>
      </c>
      <c r="C51" s="42" t="s">
        <v>119</v>
      </c>
      <c r="D51" s="42">
        <v>0.4</v>
      </c>
      <c r="E51" s="42">
        <v>2018</v>
      </c>
      <c r="F51" s="42">
        <v>2018</v>
      </c>
      <c r="G51" s="59">
        <v>6.6711264000000003</v>
      </c>
      <c r="H51" s="59">
        <v>6.6711264000000003</v>
      </c>
      <c r="I51" s="18">
        <v>0</v>
      </c>
      <c r="J51" s="23" t="s">
        <v>76</v>
      </c>
      <c r="K51" s="18" t="s">
        <v>76</v>
      </c>
      <c r="L51" s="18" t="s">
        <v>76</v>
      </c>
      <c r="M51" s="18">
        <v>1.26</v>
      </c>
      <c r="N51" s="18" t="s">
        <v>76</v>
      </c>
      <c r="O51" s="36">
        <v>1.26</v>
      </c>
      <c r="P51" s="59">
        <v>0</v>
      </c>
      <c r="Q51" s="59">
        <v>0</v>
      </c>
      <c r="R51" s="59">
        <v>0</v>
      </c>
      <c r="S51" s="59">
        <v>6.6711264000000003</v>
      </c>
      <c r="T51" s="59">
        <v>0</v>
      </c>
      <c r="U51" s="59">
        <f t="shared" si="0"/>
        <v>6.6711264000000003</v>
      </c>
    </row>
    <row r="52" spans="1:21" ht="12.75" x14ac:dyDescent="0.2">
      <c r="A52" s="25" t="s">
        <v>149</v>
      </c>
      <c r="B52" s="21" t="s">
        <v>168</v>
      </c>
      <c r="C52" s="42" t="s">
        <v>119</v>
      </c>
      <c r="D52" s="42">
        <v>0.4</v>
      </c>
      <c r="E52" s="42">
        <v>2019</v>
      </c>
      <c r="F52" s="42">
        <v>2019</v>
      </c>
      <c r="G52" s="59">
        <v>6.5118826400000005</v>
      </c>
      <c r="H52" s="59">
        <v>6.5118826400000005</v>
      </c>
      <c r="I52" s="18">
        <v>0</v>
      </c>
      <c r="J52" s="23" t="s">
        <v>76</v>
      </c>
      <c r="K52" s="18" t="s">
        <v>76</v>
      </c>
      <c r="L52" s="18" t="s">
        <v>76</v>
      </c>
      <c r="M52" s="18" t="s">
        <v>76</v>
      </c>
      <c r="N52" s="18">
        <v>0.8</v>
      </c>
      <c r="O52" s="36">
        <v>0.8</v>
      </c>
      <c r="P52" s="59">
        <v>0</v>
      </c>
      <c r="Q52" s="59">
        <v>0</v>
      </c>
      <c r="R52" s="59">
        <v>0</v>
      </c>
      <c r="S52" s="59">
        <v>0</v>
      </c>
      <c r="T52" s="59">
        <v>6.5118826400000005</v>
      </c>
      <c r="U52" s="59">
        <f t="shared" si="0"/>
        <v>6.5118826400000005</v>
      </c>
    </row>
    <row r="53" spans="1:21" ht="12.75" x14ac:dyDescent="0.2">
      <c r="A53" s="25" t="s">
        <v>167</v>
      </c>
      <c r="B53" s="21" t="s">
        <v>170</v>
      </c>
      <c r="C53" s="42" t="s">
        <v>119</v>
      </c>
      <c r="D53" s="42">
        <v>0.32</v>
      </c>
      <c r="E53" s="42">
        <v>2019</v>
      </c>
      <c r="F53" s="42">
        <v>2019</v>
      </c>
      <c r="G53" s="59">
        <v>6.5118826400000005</v>
      </c>
      <c r="H53" s="59">
        <v>6.5118826400000005</v>
      </c>
      <c r="I53" s="18">
        <v>0</v>
      </c>
      <c r="J53" s="23" t="s">
        <v>76</v>
      </c>
      <c r="K53" s="18" t="s">
        <v>76</v>
      </c>
      <c r="L53" s="18" t="s">
        <v>76</v>
      </c>
      <c r="M53" s="18" t="s">
        <v>76</v>
      </c>
      <c r="N53" s="18">
        <v>0.8</v>
      </c>
      <c r="O53" s="36">
        <v>0.8</v>
      </c>
      <c r="P53" s="59">
        <v>0</v>
      </c>
      <c r="Q53" s="59">
        <v>0</v>
      </c>
      <c r="R53" s="59">
        <v>0</v>
      </c>
      <c r="S53" s="59">
        <v>0</v>
      </c>
      <c r="T53" s="59">
        <v>6.5118826400000005</v>
      </c>
      <c r="U53" s="59">
        <f t="shared" si="0"/>
        <v>6.5118826400000005</v>
      </c>
    </row>
    <row r="54" spans="1:21" ht="12.75" x14ac:dyDescent="0.2">
      <c r="A54" s="25" t="s">
        <v>169</v>
      </c>
      <c r="B54" s="21" t="s">
        <v>172</v>
      </c>
      <c r="C54" s="42" t="s">
        <v>119</v>
      </c>
      <c r="D54" s="42">
        <v>0.4</v>
      </c>
      <c r="E54" s="42">
        <v>2019</v>
      </c>
      <c r="F54" s="42">
        <v>2019</v>
      </c>
      <c r="G54" s="59">
        <v>6.6712051199999998</v>
      </c>
      <c r="H54" s="59">
        <v>6.6712051199999998</v>
      </c>
      <c r="I54" s="18">
        <v>0</v>
      </c>
      <c r="J54" s="23" t="s">
        <v>76</v>
      </c>
      <c r="K54" s="18" t="s">
        <v>76</v>
      </c>
      <c r="L54" s="18" t="s">
        <v>76</v>
      </c>
      <c r="M54" s="18" t="s">
        <v>76</v>
      </c>
      <c r="N54" s="18">
        <v>1.26</v>
      </c>
      <c r="O54" s="18">
        <v>1.26</v>
      </c>
      <c r="P54" s="59">
        <v>0</v>
      </c>
      <c r="Q54" s="59">
        <v>0</v>
      </c>
      <c r="R54" s="59">
        <v>0</v>
      </c>
      <c r="S54" s="59">
        <v>0</v>
      </c>
      <c r="T54" s="59">
        <v>6.6712051199999998</v>
      </c>
      <c r="U54" s="59">
        <f t="shared" si="0"/>
        <v>6.6712051199999998</v>
      </c>
    </row>
    <row r="55" spans="1:21" x14ac:dyDescent="0.2">
      <c r="A55" s="25" t="s">
        <v>171</v>
      </c>
      <c r="B55" s="21" t="s">
        <v>135</v>
      </c>
      <c r="C55" s="42" t="s">
        <v>119</v>
      </c>
      <c r="D55" s="20">
        <v>0.18</v>
      </c>
      <c r="E55" s="42">
        <v>2017</v>
      </c>
      <c r="F55" s="42">
        <v>2017</v>
      </c>
      <c r="G55" s="59">
        <v>6.5120112557780008</v>
      </c>
      <c r="H55" s="59">
        <v>6.5120112557780008</v>
      </c>
      <c r="I55" s="18">
        <v>0</v>
      </c>
      <c r="J55" s="23" t="s">
        <v>76</v>
      </c>
      <c r="K55" s="18" t="s">
        <v>76</v>
      </c>
      <c r="L55" s="18">
        <v>0.8</v>
      </c>
      <c r="M55" s="18" t="s">
        <v>76</v>
      </c>
      <c r="N55" s="18" t="s">
        <v>76</v>
      </c>
      <c r="O55" s="36">
        <v>0.8</v>
      </c>
      <c r="P55" s="59">
        <v>0</v>
      </c>
      <c r="Q55" s="59">
        <v>0</v>
      </c>
      <c r="R55" s="59">
        <v>6.5120112557780008</v>
      </c>
      <c r="S55" s="59">
        <v>0</v>
      </c>
      <c r="T55" s="59">
        <v>0</v>
      </c>
      <c r="U55" s="59">
        <f t="shared" si="0"/>
        <v>6.5120112557780008</v>
      </c>
    </row>
    <row r="56" spans="1:21" ht="12.75" x14ac:dyDescent="0.2">
      <c r="A56" s="25" t="s">
        <v>194</v>
      </c>
      <c r="B56" s="21" t="s">
        <v>137</v>
      </c>
      <c r="C56" s="42" t="s">
        <v>119</v>
      </c>
      <c r="D56" s="42">
        <v>0.18</v>
      </c>
      <c r="E56" s="42">
        <v>2017</v>
      </c>
      <c r="F56" s="42">
        <v>2017</v>
      </c>
      <c r="G56" s="59">
        <v>6.5120112557780008</v>
      </c>
      <c r="H56" s="59">
        <v>6.5120112557780008</v>
      </c>
      <c r="I56" s="18">
        <v>0</v>
      </c>
      <c r="J56" s="23" t="s">
        <v>76</v>
      </c>
      <c r="K56" s="18" t="s">
        <v>76</v>
      </c>
      <c r="L56" s="18">
        <v>0.8</v>
      </c>
      <c r="M56" s="18" t="s">
        <v>76</v>
      </c>
      <c r="N56" s="18" t="s">
        <v>76</v>
      </c>
      <c r="O56" s="36">
        <v>0.8</v>
      </c>
      <c r="P56" s="59">
        <v>0</v>
      </c>
      <c r="Q56" s="59">
        <v>0</v>
      </c>
      <c r="R56" s="59">
        <v>6.5120112557780008</v>
      </c>
      <c r="S56" s="59">
        <v>0</v>
      </c>
      <c r="T56" s="59">
        <v>0</v>
      </c>
      <c r="U56" s="59">
        <f t="shared" si="0"/>
        <v>6.5120112557780008</v>
      </c>
    </row>
    <row r="57" spans="1:21" ht="12.75" x14ac:dyDescent="0.2">
      <c r="A57" s="25" t="s">
        <v>195</v>
      </c>
      <c r="B57" s="21" t="s">
        <v>152</v>
      </c>
      <c r="C57" s="42" t="s">
        <v>119</v>
      </c>
      <c r="D57" s="42">
        <v>0.25</v>
      </c>
      <c r="E57" s="42">
        <v>2018</v>
      </c>
      <c r="F57" s="42">
        <v>2018</v>
      </c>
      <c r="G57" s="59">
        <v>6.5118058000000003</v>
      </c>
      <c r="H57" s="59">
        <v>6.5118058000000003</v>
      </c>
      <c r="I57" s="18">
        <v>0</v>
      </c>
      <c r="J57" s="23" t="s">
        <v>76</v>
      </c>
      <c r="K57" s="18" t="s">
        <v>76</v>
      </c>
      <c r="L57" s="39" t="s">
        <v>76</v>
      </c>
      <c r="M57" s="39">
        <v>0.8</v>
      </c>
      <c r="N57" s="18" t="s">
        <v>76</v>
      </c>
      <c r="O57" s="39">
        <v>0.8</v>
      </c>
      <c r="P57" s="59">
        <v>0</v>
      </c>
      <c r="Q57" s="59">
        <v>0</v>
      </c>
      <c r="R57" s="59">
        <v>0</v>
      </c>
      <c r="S57" s="59">
        <v>6.5118058000000003</v>
      </c>
      <c r="T57" s="59">
        <v>0</v>
      </c>
      <c r="U57" s="59">
        <f t="shared" si="0"/>
        <v>6.5118058000000003</v>
      </c>
    </row>
    <row r="58" spans="1:21" ht="12.75" x14ac:dyDescent="0.2">
      <c r="A58" s="25" t="s">
        <v>196</v>
      </c>
      <c r="B58" s="21" t="s">
        <v>174</v>
      </c>
      <c r="C58" s="42" t="s">
        <v>119</v>
      </c>
      <c r="D58" s="42">
        <v>0.18</v>
      </c>
      <c r="E58" s="42">
        <v>2019</v>
      </c>
      <c r="F58" s="42">
        <v>2019</v>
      </c>
      <c r="G58" s="59">
        <v>6.5118826400000005</v>
      </c>
      <c r="H58" s="59">
        <v>6.5118826400000005</v>
      </c>
      <c r="I58" s="18">
        <v>0</v>
      </c>
      <c r="J58" s="23" t="s">
        <v>76</v>
      </c>
      <c r="K58" s="18" t="s">
        <v>76</v>
      </c>
      <c r="L58" s="39" t="s">
        <v>76</v>
      </c>
      <c r="M58" s="18" t="s">
        <v>76</v>
      </c>
      <c r="N58" s="39">
        <v>0.8</v>
      </c>
      <c r="O58" s="39">
        <v>0.8</v>
      </c>
      <c r="P58" s="59">
        <v>0</v>
      </c>
      <c r="Q58" s="59">
        <v>0</v>
      </c>
      <c r="R58" s="59">
        <v>0</v>
      </c>
      <c r="S58" s="59">
        <v>0</v>
      </c>
      <c r="T58" s="59">
        <v>6.5118826400000005</v>
      </c>
      <c r="U58" s="59">
        <f t="shared" si="0"/>
        <v>6.5118826400000005</v>
      </c>
    </row>
    <row r="59" spans="1:21" ht="12.75" x14ac:dyDescent="0.2">
      <c r="A59" s="26" t="s">
        <v>48</v>
      </c>
      <c r="B59" s="44" t="s">
        <v>101</v>
      </c>
      <c r="C59" s="42"/>
      <c r="D59" s="42"/>
      <c r="E59" s="42"/>
      <c r="F59" s="42"/>
      <c r="G59" s="37">
        <f>G60</f>
        <v>1.66746368</v>
      </c>
      <c r="H59" s="37">
        <f>H60</f>
        <v>1.66746368</v>
      </c>
      <c r="I59" s="23">
        <v>0</v>
      </c>
      <c r="J59" s="23" t="s">
        <v>76</v>
      </c>
      <c r="K59" s="18" t="s">
        <v>76</v>
      </c>
      <c r="L59" s="39" t="s">
        <v>76</v>
      </c>
      <c r="M59" s="18" t="s">
        <v>76</v>
      </c>
      <c r="N59" s="39" t="s">
        <v>76</v>
      </c>
      <c r="O59" s="39" t="s">
        <v>76</v>
      </c>
      <c r="P59" s="37">
        <f>P60</f>
        <v>1.66746368</v>
      </c>
      <c r="Q59" s="37">
        <f t="shared" ref="Q59:T59" si="2">Q60</f>
        <v>0</v>
      </c>
      <c r="R59" s="37">
        <f t="shared" si="2"/>
        <v>0</v>
      </c>
      <c r="S59" s="37">
        <f t="shared" si="2"/>
        <v>0</v>
      </c>
      <c r="T59" s="37">
        <f t="shared" si="2"/>
        <v>0</v>
      </c>
      <c r="U59" s="37">
        <f t="shared" si="0"/>
        <v>1.66746368</v>
      </c>
    </row>
    <row r="60" spans="1:21" ht="12.75" x14ac:dyDescent="0.2">
      <c r="A60" s="25" t="s">
        <v>207</v>
      </c>
      <c r="B60" s="21" t="s">
        <v>99</v>
      </c>
      <c r="C60" s="42" t="s">
        <v>77</v>
      </c>
      <c r="D60" s="42"/>
      <c r="E60" s="42">
        <v>2015</v>
      </c>
      <c r="F60" s="42">
        <v>2015</v>
      </c>
      <c r="G60" s="59">
        <v>1.66746368</v>
      </c>
      <c r="H60" s="59">
        <v>1.66746368</v>
      </c>
      <c r="I60" s="18">
        <v>0</v>
      </c>
      <c r="J60" s="23" t="s">
        <v>76</v>
      </c>
      <c r="K60" s="18" t="s">
        <v>76</v>
      </c>
      <c r="L60" s="39" t="s">
        <v>76</v>
      </c>
      <c r="M60" s="18" t="s">
        <v>76</v>
      </c>
      <c r="N60" s="39" t="s">
        <v>76</v>
      </c>
      <c r="O60" s="39" t="s">
        <v>76</v>
      </c>
      <c r="P60" s="59">
        <v>1.66746368</v>
      </c>
      <c r="Q60" s="59">
        <v>0</v>
      </c>
      <c r="R60" s="59">
        <v>0</v>
      </c>
      <c r="S60" s="59">
        <v>0</v>
      </c>
      <c r="T60" s="59">
        <v>0</v>
      </c>
      <c r="U60" s="70">
        <f t="shared" si="0"/>
        <v>1.66746368</v>
      </c>
    </row>
    <row r="61" spans="1:21" ht="12.75" x14ac:dyDescent="0.2">
      <c r="A61" s="25" t="s">
        <v>56</v>
      </c>
      <c r="B61" s="48" t="s">
        <v>138</v>
      </c>
      <c r="C61" s="42"/>
      <c r="D61" s="44"/>
      <c r="E61" s="44"/>
      <c r="F61" s="42"/>
      <c r="G61" s="79">
        <f>SUM(G62:G64)</f>
        <v>26.703301750000001</v>
      </c>
      <c r="H61" s="79">
        <f>SUM(H62:H64)</f>
        <v>26.703301750000001</v>
      </c>
      <c r="I61" s="23">
        <v>0</v>
      </c>
      <c r="J61" s="23" t="s">
        <v>76</v>
      </c>
      <c r="K61" s="18" t="s">
        <v>76</v>
      </c>
      <c r="L61" s="39" t="s">
        <v>76</v>
      </c>
      <c r="M61" s="18" t="s">
        <v>76</v>
      </c>
      <c r="N61" s="18" t="s">
        <v>76</v>
      </c>
      <c r="O61" s="18" t="s">
        <v>76</v>
      </c>
      <c r="P61" s="79">
        <f t="shared" ref="P61:T61" si="3">SUM(P62:P64)</f>
        <v>0</v>
      </c>
      <c r="Q61" s="79">
        <f t="shared" si="3"/>
        <v>0</v>
      </c>
      <c r="R61" s="79">
        <f t="shared" si="3"/>
        <v>6.43299295</v>
      </c>
      <c r="S61" s="79">
        <f t="shared" si="3"/>
        <v>7.3677303000000007</v>
      </c>
      <c r="T61" s="79">
        <f t="shared" si="3"/>
        <v>12.902578499999999</v>
      </c>
      <c r="U61" s="79">
        <f t="shared" si="0"/>
        <v>26.703301750000001</v>
      </c>
    </row>
    <row r="62" spans="1:21" ht="12.75" x14ac:dyDescent="0.2">
      <c r="A62" s="25" t="s">
        <v>62</v>
      </c>
      <c r="B62" s="21" t="s">
        <v>139</v>
      </c>
      <c r="C62" s="42" t="s">
        <v>77</v>
      </c>
      <c r="D62" s="42">
        <v>0</v>
      </c>
      <c r="E62" s="42">
        <v>2017</v>
      </c>
      <c r="F62" s="42">
        <v>2017</v>
      </c>
      <c r="G62" s="80">
        <v>6.43299295</v>
      </c>
      <c r="H62" s="80">
        <v>6.43299295</v>
      </c>
      <c r="I62" s="18">
        <v>0</v>
      </c>
      <c r="J62" s="23" t="s">
        <v>76</v>
      </c>
      <c r="K62" s="18" t="s">
        <v>76</v>
      </c>
      <c r="L62" s="39" t="s">
        <v>76</v>
      </c>
      <c r="M62" s="18" t="s">
        <v>76</v>
      </c>
      <c r="N62" s="18" t="s">
        <v>76</v>
      </c>
      <c r="O62" s="18" t="s">
        <v>76</v>
      </c>
      <c r="P62" s="80">
        <v>0</v>
      </c>
      <c r="Q62" s="80">
        <v>0</v>
      </c>
      <c r="R62" s="80">
        <v>6.43299295</v>
      </c>
      <c r="S62" s="80">
        <v>0</v>
      </c>
      <c r="T62" s="59">
        <v>0</v>
      </c>
      <c r="U62" s="80">
        <f t="shared" si="0"/>
        <v>6.43299295</v>
      </c>
    </row>
    <row r="63" spans="1:21" ht="12.75" x14ac:dyDescent="0.2">
      <c r="A63" s="25" t="s">
        <v>64</v>
      </c>
      <c r="B63" s="57" t="s">
        <v>153</v>
      </c>
      <c r="C63" s="42" t="s">
        <v>119</v>
      </c>
      <c r="D63" s="42">
        <v>0</v>
      </c>
      <c r="E63" s="42">
        <v>2018</v>
      </c>
      <c r="F63" s="42">
        <v>2018</v>
      </c>
      <c r="G63" s="80">
        <v>7.3677303000000007</v>
      </c>
      <c r="H63" s="80">
        <v>7.3677303000000007</v>
      </c>
      <c r="I63" s="18">
        <v>0</v>
      </c>
      <c r="J63" s="23" t="s">
        <v>76</v>
      </c>
      <c r="K63" s="18" t="s">
        <v>76</v>
      </c>
      <c r="L63" s="39" t="s">
        <v>76</v>
      </c>
      <c r="M63" s="39" t="s">
        <v>154</v>
      </c>
      <c r="N63" s="18" t="s">
        <v>76</v>
      </c>
      <c r="O63" s="39" t="s">
        <v>154</v>
      </c>
      <c r="P63" s="80">
        <v>0</v>
      </c>
      <c r="Q63" s="80">
        <v>0</v>
      </c>
      <c r="R63" s="80">
        <v>0</v>
      </c>
      <c r="S63" s="80">
        <v>7.3677303000000007</v>
      </c>
      <c r="T63" s="59">
        <v>0</v>
      </c>
      <c r="U63" s="80">
        <f t="shared" si="0"/>
        <v>7.3677303000000007</v>
      </c>
    </row>
    <row r="64" spans="1:21" ht="12.75" x14ac:dyDescent="0.2">
      <c r="A64" s="25" t="s">
        <v>66</v>
      </c>
      <c r="B64" s="21" t="s">
        <v>175</v>
      </c>
      <c r="C64" s="42" t="s">
        <v>119</v>
      </c>
      <c r="D64" s="42">
        <v>0</v>
      </c>
      <c r="E64" s="42">
        <v>2019</v>
      </c>
      <c r="F64" s="42">
        <v>2019</v>
      </c>
      <c r="G64" s="81">
        <v>12.902578499999999</v>
      </c>
      <c r="H64" s="81">
        <v>12.902578499999999</v>
      </c>
      <c r="I64" s="18">
        <v>0</v>
      </c>
      <c r="J64" s="23" t="s">
        <v>76</v>
      </c>
      <c r="K64" s="18" t="s">
        <v>76</v>
      </c>
      <c r="L64" s="39" t="s">
        <v>76</v>
      </c>
      <c r="M64" s="18" t="s">
        <v>76</v>
      </c>
      <c r="N64" s="39" t="s">
        <v>176</v>
      </c>
      <c r="O64" s="39" t="s">
        <v>176</v>
      </c>
      <c r="P64" s="80">
        <v>0</v>
      </c>
      <c r="Q64" s="80">
        <v>0</v>
      </c>
      <c r="R64" s="80">
        <v>0</v>
      </c>
      <c r="S64" s="80">
        <v>0</v>
      </c>
      <c r="T64" s="81">
        <v>12.902578499999999</v>
      </c>
      <c r="U64" s="81">
        <f t="shared" si="0"/>
        <v>12.902578499999999</v>
      </c>
    </row>
    <row r="65" spans="1:21" ht="12.75" x14ac:dyDescent="0.2">
      <c r="A65" s="26" t="s">
        <v>208</v>
      </c>
      <c r="B65" s="44" t="s">
        <v>100</v>
      </c>
      <c r="C65" s="42"/>
      <c r="D65" s="42"/>
      <c r="E65" s="42"/>
      <c r="F65" s="42"/>
      <c r="G65" s="82">
        <f>G66+G67+G68</f>
        <v>0.75800000000000001</v>
      </c>
      <c r="H65" s="82">
        <f>H66+H67+H68</f>
        <v>0.75800000000000001</v>
      </c>
      <c r="I65" s="23">
        <v>0</v>
      </c>
      <c r="J65" s="23" t="s">
        <v>76</v>
      </c>
      <c r="K65" s="18" t="s">
        <v>76</v>
      </c>
      <c r="L65" s="39" t="s">
        <v>76</v>
      </c>
      <c r="M65" s="18" t="s">
        <v>76</v>
      </c>
      <c r="N65" s="39" t="s">
        <v>76</v>
      </c>
      <c r="O65" s="39" t="s">
        <v>76</v>
      </c>
      <c r="P65" s="82">
        <f>P66+P67+P68</f>
        <v>0.75679999999999992</v>
      </c>
      <c r="Q65" s="82">
        <f t="shared" ref="Q65:T65" si="4">Q66+Q67+Q68</f>
        <v>0</v>
      </c>
      <c r="R65" s="82">
        <f t="shared" si="4"/>
        <v>0</v>
      </c>
      <c r="S65" s="82">
        <f t="shared" si="4"/>
        <v>0</v>
      </c>
      <c r="T65" s="82">
        <f t="shared" si="4"/>
        <v>0</v>
      </c>
      <c r="U65" s="82">
        <f t="shared" si="0"/>
        <v>0.75679999999999992</v>
      </c>
    </row>
    <row r="66" spans="1:21" ht="12.75" x14ac:dyDescent="0.2">
      <c r="A66" s="25" t="s">
        <v>209</v>
      </c>
      <c r="B66" s="21" t="s">
        <v>102</v>
      </c>
      <c r="C66" s="42"/>
      <c r="D66" s="42">
        <v>2</v>
      </c>
      <c r="E66" s="42">
        <v>2015</v>
      </c>
      <c r="F66" s="42">
        <v>2015</v>
      </c>
      <c r="G66" s="59">
        <v>0.112</v>
      </c>
      <c r="H66" s="59">
        <v>0.112</v>
      </c>
      <c r="I66" s="18">
        <v>0</v>
      </c>
      <c r="J66" s="42">
        <v>2</v>
      </c>
      <c r="K66" s="18" t="s">
        <v>76</v>
      </c>
      <c r="L66" s="39" t="s">
        <v>76</v>
      </c>
      <c r="M66" s="18" t="s">
        <v>76</v>
      </c>
      <c r="N66" s="39" t="s">
        <v>76</v>
      </c>
      <c r="O66" s="39" t="s">
        <v>76</v>
      </c>
      <c r="P66" s="59">
        <v>0.112</v>
      </c>
      <c r="Q66" s="80">
        <v>0</v>
      </c>
      <c r="R66" s="80">
        <v>0</v>
      </c>
      <c r="S66" s="80">
        <v>0</v>
      </c>
      <c r="T66" s="83">
        <v>0</v>
      </c>
      <c r="U66" s="81">
        <f t="shared" si="0"/>
        <v>0.112</v>
      </c>
    </row>
    <row r="67" spans="1:21" ht="12.75" x14ac:dyDescent="0.2">
      <c r="A67" s="25" t="s">
        <v>210</v>
      </c>
      <c r="B67" s="21" t="s">
        <v>103</v>
      </c>
      <c r="C67" s="42"/>
      <c r="D67" s="42">
        <v>3</v>
      </c>
      <c r="E67" s="42">
        <v>2015</v>
      </c>
      <c r="F67" s="42">
        <v>2015</v>
      </c>
      <c r="G67" s="59">
        <v>0.33600000000000002</v>
      </c>
      <c r="H67" s="59">
        <v>0.33600000000000002</v>
      </c>
      <c r="I67" s="18">
        <v>0</v>
      </c>
      <c r="J67" s="42">
        <v>3</v>
      </c>
      <c r="K67" s="18" t="s">
        <v>76</v>
      </c>
      <c r="L67" s="39" t="s">
        <v>76</v>
      </c>
      <c r="M67" s="18" t="s">
        <v>76</v>
      </c>
      <c r="N67" s="39" t="s">
        <v>76</v>
      </c>
      <c r="O67" s="39" t="s">
        <v>76</v>
      </c>
      <c r="P67" s="59">
        <v>0.33579999999999999</v>
      </c>
      <c r="Q67" s="80">
        <v>0</v>
      </c>
      <c r="R67" s="80">
        <v>0</v>
      </c>
      <c r="S67" s="80">
        <v>0</v>
      </c>
      <c r="T67" s="83">
        <v>0</v>
      </c>
      <c r="U67" s="81">
        <f t="shared" si="0"/>
        <v>0.33579999999999999</v>
      </c>
    </row>
    <row r="68" spans="1:21" ht="12.75" x14ac:dyDescent="0.2">
      <c r="A68" s="25" t="s">
        <v>211</v>
      </c>
      <c r="B68" s="21" t="s">
        <v>104</v>
      </c>
      <c r="C68" s="42"/>
      <c r="D68" s="42">
        <v>1</v>
      </c>
      <c r="E68" s="42">
        <v>2015</v>
      </c>
      <c r="F68" s="42">
        <v>2015</v>
      </c>
      <c r="G68" s="59">
        <v>0.31</v>
      </c>
      <c r="H68" s="59">
        <v>0.31</v>
      </c>
      <c r="I68" s="18">
        <v>0</v>
      </c>
      <c r="J68" s="42">
        <v>1</v>
      </c>
      <c r="K68" s="18" t="s">
        <v>76</v>
      </c>
      <c r="L68" s="39" t="s">
        <v>76</v>
      </c>
      <c r="M68" s="18" t="s">
        <v>76</v>
      </c>
      <c r="N68" s="39" t="s">
        <v>76</v>
      </c>
      <c r="O68" s="39" t="s">
        <v>76</v>
      </c>
      <c r="P68" s="59">
        <v>0.309</v>
      </c>
      <c r="Q68" s="80">
        <v>0</v>
      </c>
      <c r="R68" s="80">
        <v>0</v>
      </c>
      <c r="S68" s="80">
        <v>0</v>
      </c>
      <c r="T68" s="83">
        <v>0</v>
      </c>
      <c r="U68" s="81">
        <f t="shared" si="0"/>
        <v>0.309</v>
      </c>
    </row>
    <row r="69" spans="1:21" ht="12.75" x14ac:dyDescent="0.2">
      <c r="A69" s="26"/>
      <c r="B69" s="22" t="s">
        <v>17</v>
      </c>
      <c r="C69" s="42"/>
      <c r="D69" s="44"/>
      <c r="E69" s="44"/>
      <c r="F69" s="42"/>
      <c r="G69" s="82">
        <v>379.97198063155594</v>
      </c>
      <c r="H69" s="82">
        <v>379.97198063155594</v>
      </c>
      <c r="I69" s="23">
        <v>0</v>
      </c>
      <c r="J69" s="18" t="s">
        <v>76</v>
      </c>
      <c r="K69" s="18" t="s">
        <v>76</v>
      </c>
      <c r="L69" s="39" t="s">
        <v>76</v>
      </c>
      <c r="M69" s="18" t="s">
        <v>76</v>
      </c>
      <c r="N69" s="39" t="s">
        <v>76</v>
      </c>
      <c r="O69" s="39" t="s">
        <v>76</v>
      </c>
      <c r="P69" s="82">
        <f>P17+P40+P61+P65+P59</f>
        <v>46.884263680000004</v>
      </c>
      <c r="Q69" s="82">
        <f>Q17+Q40+Q61+Q65+Q59</f>
        <v>59.958906540000001</v>
      </c>
      <c r="R69" s="82">
        <f>R17+R40+R61+R65+R59</f>
        <v>64.494429701556001</v>
      </c>
      <c r="S69" s="82">
        <f>S17+S40+S61+S65+S59</f>
        <v>88.089534970000003</v>
      </c>
      <c r="T69" s="82">
        <f>T17+T40+T61+T65+T59</f>
        <v>75.262075140000007</v>
      </c>
      <c r="U69" s="82">
        <f t="shared" si="0"/>
        <v>334.68921003155606</v>
      </c>
    </row>
    <row r="70" spans="1:21" ht="12.75" x14ac:dyDescent="0.2">
      <c r="A70" s="42"/>
      <c r="B70" s="44" t="s">
        <v>18</v>
      </c>
      <c r="C70" s="42"/>
      <c r="D70" s="42"/>
      <c r="E70" s="42"/>
      <c r="F70" s="42"/>
      <c r="G70" s="82">
        <v>379.97198063155594</v>
      </c>
      <c r="H70" s="79">
        <f>H69</f>
        <v>379.97198063155594</v>
      </c>
      <c r="I70" s="23">
        <v>0</v>
      </c>
      <c r="J70" s="18" t="s">
        <v>76</v>
      </c>
      <c r="K70" s="18" t="s">
        <v>76</v>
      </c>
      <c r="L70" s="39" t="s">
        <v>76</v>
      </c>
      <c r="M70" s="18" t="s">
        <v>76</v>
      </c>
      <c r="N70" s="39" t="s">
        <v>76</v>
      </c>
      <c r="O70" s="39" t="s">
        <v>76</v>
      </c>
      <c r="P70" s="79">
        <f>P69</f>
        <v>46.884263680000004</v>
      </c>
      <c r="Q70" s="79">
        <f t="shared" ref="Q70:T70" si="5">Q69</f>
        <v>59.958906540000001</v>
      </c>
      <c r="R70" s="79">
        <f t="shared" si="5"/>
        <v>64.494429701556001</v>
      </c>
      <c r="S70" s="79">
        <f t="shared" si="5"/>
        <v>88.089534970000003</v>
      </c>
      <c r="T70" s="79">
        <f t="shared" si="5"/>
        <v>75.262075140000007</v>
      </c>
      <c r="U70" s="79">
        <f t="shared" si="0"/>
        <v>334.68921003155606</v>
      </c>
    </row>
    <row r="72" spans="1:21" x14ac:dyDescent="0.25">
      <c r="A72" s="27"/>
      <c r="B72" s="19"/>
      <c r="C72" s="27"/>
      <c r="D72" s="27"/>
      <c r="E72" s="27"/>
      <c r="F72" s="27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3"/>
    </row>
    <row r="73" spans="1:21" x14ac:dyDescent="0.25">
      <c r="A73" s="27"/>
      <c r="B73" s="19"/>
      <c r="C73" s="27"/>
      <c r="D73" s="27"/>
      <c r="E73" s="27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3"/>
    </row>
    <row r="74" spans="1:21" x14ac:dyDescent="0.25">
      <c r="A74" s="27"/>
      <c r="B74" s="19"/>
      <c r="C74" s="27"/>
      <c r="D74" s="27"/>
      <c r="E74" s="27"/>
      <c r="F74" s="27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53"/>
    </row>
    <row r="75" spans="1:21" x14ac:dyDescent="0.25">
      <c r="A75" s="27"/>
      <c r="B75" s="19"/>
      <c r="C75" s="27"/>
      <c r="D75" s="27"/>
      <c r="E75" s="27"/>
      <c r="F75" s="27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7"/>
    </row>
    <row r="76" spans="1:21" x14ac:dyDescent="0.25">
      <c r="A76" s="1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9"/>
    </row>
    <row r="77" spans="1:21" x14ac:dyDescent="0.25">
      <c r="A77" s="30"/>
      <c r="H77" s="58"/>
      <c r="T77" s="54"/>
    </row>
    <row r="78" spans="1:21" x14ac:dyDescent="0.25">
      <c r="A78" s="31"/>
      <c r="H78" s="58"/>
    </row>
    <row r="79" spans="1:21" x14ac:dyDescent="0.25">
      <c r="A79" s="31"/>
      <c r="B79" s="29"/>
      <c r="H79" s="58"/>
    </row>
    <row r="80" spans="1:21" x14ac:dyDescent="0.25">
      <c r="B80" s="87"/>
      <c r="C80" s="87"/>
      <c r="D80" s="87"/>
      <c r="E80" s="87"/>
      <c r="F80" s="87"/>
      <c r="G80" s="87"/>
      <c r="H80" s="58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55"/>
    </row>
    <row r="81" spans="1:20" x14ac:dyDescent="0.25">
      <c r="B81" s="32"/>
      <c r="C81" s="32"/>
      <c r="D81" s="32"/>
      <c r="E81" s="32"/>
      <c r="F81" s="32"/>
      <c r="G81" s="32"/>
      <c r="H81" s="58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55"/>
    </row>
    <row r="82" spans="1:20" s="1" customFormat="1" x14ac:dyDescent="0.25">
      <c r="A82" s="31"/>
      <c r="B82" s="87"/>
      <c r="C82" s="87"/>
      <c r="D82" s="87"/>
      <c r="E82" s="87"/>
      <c r="F82" s="87"/>
      <c r="G82" s="87"/>
      <c r="H82" s="58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20" s="1" customFormat="1" x14ac:dyDescent="0.25">
      <c r="A83" s="31"/>
      <c r="B83" s="87"/>
      <c r="C83" s="87"/>
      <c r="D83" s="87"/>
      <c r="E83" s="87"/>
      <c r="F83" s="87"/>
      <c r="G83" s="87"/>
      <c r="H83" s="58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20" s="1" customFormat="1" x14ac:dyDescent="0.25">
      <c r="A84" s="31"/>
      <c r="H84" s="58"/>
    </row>
    <row r="85" spans="1:20" s="1" customFormat="1" x14ac:dyDescent="0.25">
      <c r="A85" s="31"/>
      <c r="H85" s="58"/>
    </row>
    <row r="86" spans="1:20" s="1" customFormat="1" x14ac:dyDescent="0.25">
      <c r="H86" s="58"/>
      <c r="T86" s="55"/>
    </row>
  </sheetData>
  <autoFilter ref="A13:U70"/>
  <mergeCells count="18">
    <mergeCell ref="Q2:U2"/>
    <mergeCell ref="Q1:U1"/>
    <mergeCell ref="Q3:U3"/>
    <mergeCell ref="B80:G80"/>
    <mergeCell ref="B82:G82"/>
    <mergeCell ref="H11:H12"/>
    <mergeCell ref="I11:I12"/>
    <mergeCell ref="J11:O11"/>
    <mergeCell ref="P11:U11"/>
    <mergeCell ref="A7:U7"/>
    <mergeCell ref="B83:G83"/>
    <mergeCell ref="A11:A13"/>
    <mergeCell ref="B11:B13"/>
    <mergeCell ref="C11:C12"/>
    <mergeCell ref="D11:D12"/>
    <mergeCell ref="E11:E13"/>
    <mergeCell ref="F11:F13"/>
    <mergeCell ref="G11:G12"/>
  </mergeCells>
  <printOptions horizontalCentered="1"/>
  <pageMargins left="0.19685039370078741" right="0.19685039370078741" top="0.78740157480314965" bottom="0.19685039370078741" header="0" footer="0"/>
  <pageSetup paperSize="8" scale="40" fitToHeight="2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G42"/>
  <sheetViews>
    <sheetView view="pageBreakPreview" zoomScaleSheetLayoutView="100" workbookViewId="0">
      <selection activeCell="F18" sqref="F18"/>
    </sheetView>
  </sheetViews>
  <sheetFormatPr defaultRowHeight="15.75" x14ac:dyDescent="0.25"/>
  <cols>
    <col min="1" max="1" width="6.75" customWidth="1"/>
    <col min="2" max="2" width="52.625" customWidth="1"/>
    <col min="3" max="3" width="10.75" customWidth="1"/>
    <col min="4" max="4" width="9.375" bestFit="1" customWidth="1"/>
    <col min="257" max="257" width="6.75" customWidth="1"/>
    <col min="258" max="258" width="52.625" customWidth="1"/>
    <col min="259" max="259" width="10.75" customWidth="1"/>
    <col min="513" max="513" width="6.75" customWidth="1"/>
    <col min="514" max="514" width="52.625" customWidth="1"/>
    <col min="515" max="515" width="10.75" customWidth="1"/>
    <col min="769" max="769" width="6.75" customWidth="1"/>
    <col min="770" max="770" width="52.625" customWidth="1"/>
    <col min="771" max="771" width="10.75" customWidth="1"/>
    <col min="1025" max="1025" width="6.75" customWidth="1"/>
    <col min="1026" max="1026" width="52.625" customWidth="1"/>
    <col min="1027" max="1027" width="10.75" customWidth="1"/>
    <col min="1281" max="1281" width="6.75" customWidth="1"/>
    <col min="1282" max="1282" width="52.625" customWidth="1"/>
    <col min="1283" max="1283" width="10.75" customWidth="1"/>
    <col min="1537" max="1537" width="6.75" customWidth="1"/>
    <col min="1538" max="1538" width="52.625" customWidth="1"/>
    <col min="1539" max="1539" width="10.75" customWidth="1"/>
    <col min="1793" max="1793" width="6.75" customWidth="1"/>
    <col min="1794" max="1794" width="52.625" customWidth="1"/>
    <col min="1795" max="1795" width="10.75" customWidth="1"/>
    <col min="2049" max="2049" width="6.75" customWidth="1"/>
    <col min="2050" max="2050" width="52.625" customWidth="1"/>
    <col min="2051" max="2051" width="10.75" customWidth="1"/>
    <col min="2305" max="2305" width="6.75" customWidth="1"/>
    <col min="2306" max="2306" width="52.625" customWidth="1"/>
    <col min="2307" max="2307" width="10.75" customWidth="1"/>
    <col min="2561" max="2561" width="6.75" customWidth="1"/>
    <col min="2562" max="2562" width="52.625" customWidth="1"/>
    <col min="2563" max="2563" width="10.75" customWidth="1"/>
    <col min="2817" max="2817" width="6.75" customWidth="1"/>
    <col min="2818" max="2818" width="52.625" customWidth="1"/>
    <col min="2819" max="2819" width="10.75" customWidth="1"/>
    <col min="3073" max="3073" width="6.75" customWidth="1"/>
    <col min="3074" max="3074" width="52.625" customWidth="1"/>
    <col min="3075" max="3075" width="10.75" customWidth="1"/>
    <col min="3329" max="3329" width="6.75" customWidth="1"/>
    <col min="3330" max="3330" width="52.625" customWidth="1"/>
    <col min="3331" max="3331" width="10.75" customWidth="1"/>
    <col min="3585" max="3585" width="6.75" customWidth="1"/>
    <col min="3586" max="3586" width="52.625" customWidth="1"/>
    <col min="3587" max="3587" width="10.75" customWidth="1"/>
    <col min="3841" max="3841" width="6.75" customWidth="1"/>
    <col min="3842" max="3842" width="52.625" customWidth="1"/>
    <col min="3843" max="3843" width="10.75" customWidth="1"/>
    <col min="4097" max="4097" width="6.75" customWidth="1"/>
    <col min="4098" max="4098" width="52.625" customWidth="1"/>
    <col min="4099" max="4099" width="10.75" customWidth="1"/>
    <col min="4353" max="4353" width="6.75" customWidth="1"/>
    <col min="4354" max="4354" width="52.625" customWidth="1"/>
    <col min="4355" max="4355" width="10.75" customWidth="1"/>
    <col min="4609" max="4609" width="6.75" customWidth="1"/>
    <col min="4610" max="4610" width="52.625" customWidth="1"/>
    <col min="4611" max="4611" width="10.75" customWidth="1"/>
    <col min="4865" max="4865" width="6.75" customWidth="1"/>
    <col min="4866" max="4866" width="52.625" customWidth="1"/>
    <col min="4867" max="4867" width="10.75" customWidth="1"/>
    <col min="5121" max="5121" width="6.75" customWidth="1"/>
    <col min="5122" max="5122" width="52.625" customWidth="1"/>
    <col min="5123" max="5123" width="10.75" customWidth="1"/>
    <col min="5377" max="5377" width="6.75" customWidth="1"/>
    <col min="5378" max="5378" width="52.625" customWidth="1"/>
    <col min="5379" max="5379" width="10.75" customWidth="1"/>
    <col min="5633" max="5633" width="6.75" customWidth="1"/>
    <col min="5634" max="5634" width="52.625" customWidth="1"/>
    <col min="5635" max="5635" width="10.75" customWidth="1"/>
    <col min="5889" max="5889" width="6.75" customWidth="1"/>
    <col min="5890" max="5890" width="52.625" customWidth="1"/>
    <col min="5891" max="5891" width="10.75" customWidth="1"/>
    <col min="6145" max="6145" width="6.75" customWidth="1"/>
    <col min="6146" max="6146" width="52.625" customWidth="1"/>
    <col min="6147" max="6147" width="10.75" customWidth="1"/>
    <col min="6401" max="6401" width="6.75" customWidth="1"/>
    <col min="6402" max="6402" width="52.625" customWidth="1"/>
    <col min="6403" max="6403" width="10.75" customWidth="1"/>
    <col min="6657" max="6657" width="6.75" customWidth="1"/>
    <col min="6658" max="6658" width="52.625" customWidth="1"/>
    <col min="6659" max="6659" width="10.75" customWidth="1"/>
    <col min="6913" max="6913" width="6.75" customWidth="1"/>
    <col min="6914" max="6914" width="52.625" customWidth="1"/>
    <col min="6915" max="6915" width="10.75" customWidth="1"/>
    <col min="7169" max="7169" width="6.75" customWidth="1"/>
    <col min="7170" max="7170" width="52.625" customWidth="1"/>
    <col min="7171" max="7171" width="10.75" customWidth="1"/>
    <col min="7425" max="7425" width="6.75" customWidth="1"/>
    <col min="7426" max="7426" width="52.625" customWidth="1"/>
    <col min="7427" max="7427" width="10.75" customWidth="1"/>
    <col min="7681" max="7681" width="6.75" customWidth="1"/>
    <col min="7682" max="7682" width="52.625" customWidth="1"/>
    <col min="7683" max="7683" width="10.75" customWidth="1"/>
    <col min="7937" max="7937" width="6.75" customWidth="1"/>
    <col min="7938" max="7938" width="52.625" customWidth="1"/>
    <col min="7939" max="7939" width="10.75" customWidth="1"/>
    <col min="8193" max="8193" width="6.75" customWidth="1"/>
    <col min="8194" max="8194" width="52.625" customWidth="1"/>
    <col min="8195" max="8195" width="10.75" customWidth="1"/>
    <col min="8449" max="8449" width="6.75" customWidth="1"/>
    <col min="8450" max="8450" width="52.625" customWidth="1"/>
    <col min="8451" max="8451" width="10.75" customWidth="1"/>
    <col min="8705" max="8705" width="6.75" customWidth="1"/>
    <col min="8706" max="8706" width="52.625" customWidth="1"/>
    <col min="8707" max="8707" width="10.75" customWidth="1"/>
    <col min="8961" max="8961" width="6.75" customWidth="1"/>
    <col min="8962" max="8962" width="52.625" customWidth="1"/>
    <col min="8963" max="8963" width="10.75" customWidth="1"/>
    <col min="9217" max="9217" width="6.75" customWidth="1"/>
    <col min="9218" max="9218" width="52.625" customWidth="1"/>
    <col min="9219" max="9219" width="10.75" customWidth="1"/>
    <col min="9473" max="9473" width="6.75" customWidth="1"/>
    <col min="9474" max="9474" width="52.625" customWidth="1"/>
    <col min="9475" max="9475" width="10.75" customWidth="1"/>
    <col min="9729" max="9729" width="6.75" customWidth="1"/>
    <col min="9730" max="9730" width="52.625" customWidth="1"/>
    <col min="9731" max="9731" width="10.75" customWidth="1"/>
    <col min="9985" max="9985" width="6.75" customWidth="1"/>
    <col min="9986" max="9986" width="52.625" customWidth="1"/>
    <col min="9987" max="9987" width="10.75" customWidth="1"/>
    <col min="10241" max="10241" width="6.75" customWidth="1"/>
    <col min="10242" max="10242" width="52.625" customWidth="1"/>
    <col min="10243" max="10243" width="10.75" customWidth="1"/>
    <col min="10497" max="10497" width="6.75" customWidth="1"/>
    <col min="10498" max="10498" width="52.625" customWidth="1"/>
    <col min="10499" max="10499" width="10.75" customWidth="1"/>
    <col min="10753" max="10753" width="6.75" customWidth="1"/>
    <col min="10754" max="10754" width="52.625" customWidth="1"/>
    <col min="10755" max="10755" width="10.75" customWidth="1"/>
    <col min="11009" max="11009" width="6.75" customWidth="1"/>
    <col min="11010" max="11010" width="52.625" customWidth="1"/>
    <col min="11011" max="11011" width="10.75" customWidth="1"/>
    <col min="11265" max="11265" width="6.75" customWidth="1"/>
    <col min="11266" max="11266" width="52.625" customWidth="1"/>
    <col min="11267" max="11267" width="10.75" customWidth="1"/>
    <col min="11521" max="11521" width="6.75" customWidth="1"/>
    <col min="11522" max="11522" width="52.625" customWidth="1"/>
    <col min="11523" max="11523" width="10.75" customWidth="1"/>
    <col min="11777" max="11777" width="6.75" customWidth="1"/>
    <col min="11778" max="11778" width="52.625" customWidth="1"/>
    <col min="11779" max="11779" width="10.75" customWidth="1"/>
    <col min="12033" max="12033" width="6.75" customWidth="1"/>
    <col min="12034" max="12034" width="52.625" customWidth="1"/>
    <col min="12035" max="12035" width="10.75" customWidth="1"/>
    <col min="12289" max="12289" width="6.75" customWidth="1"/>
    <col min="12290" max="12290" width="52.625" customWidth="1"/>
    <col min="12291" max="12291" width="10.75" customWidth="1"/>
    <col min="12545" max="12545" width="6.75" customWidth="1"/>
    <col min="12546" max="12546" width="52.625" customWidth="1"/>
    <col min="12547" max="12547" width="10.75" customWidth="1"/>
    <col min="12801" max="12801" width="6.75" customWidth="1"/>
    <col min="12802" max="12802" width="52.625" customWidth="1"/>
    <col min="12803" max="12803" width="10.75" customWidth="1"/>
    <col min="13057" max="13057" width="6.75" customWidth="1"/>
    <col min="13058" max="13058" width="52.625" customWidth="1"/>
    <col min="13059" max="13059" width="10.75" customWidth="1"/>
    <col min="13313" max="13313" width="6.75" customWidth="1"/>
    <col min="13314" max="13314" width="52.625" customWidth="1"/>
    <col min="13315" max="13315" width="10.75" customWidth="1"/>
    <col min="13569" max="13569" width="6.75" customWidth="1"/>
    <col min="13570" max="13570" width="52.625" customWidth="1"/>
    <col min="13571" max="13571" width="10.75" customWidth="1"/>
    <col min="13825" max="13825" width="6.75" customWidth="1"/>
    <col min="13826" max="13826" width="52.625" customWidth="1"/>
    <col min="13827" max="13827" width="10.75" customWidth="1"/>
    <col min="14081" max="14081" width="6.75" customWidth="1"/>
    <col min="14082" max="14082" width="52.625" customWidth="1"/>
    <col min="14083" max="14083" width="10.75" customWidth="1"/>
    <col min="14337" max="14337" width="6.75" customWidth="1"/>
    <col min="14338" max="14338" width="52.625" customWidth="1"/>
    <col min="14339" max="14339" width="10.75" customWidth="1"/>
    <col min="14593" max="14593" width="6.75" customWidth="1"/>
    <col min="14594" max="14594" width="52.625" customWidth="1"/>
    <col min="14595" max="14595" width="10.75" customWidth="1"/>
    <col min="14849" max="14849" width="6.75" customWidth="1"/>
    <col min="14850" max="14850" width="52.625" customWidth="1"/>
    <col min="14851" max="14851" width="10.75" customWidth="1"/>
    <col min="15105" max="15105" width="6.75" customWidth="1"/>
    <col min="15106" max="15106" width="52.625" customWidth="1"/>
    <col min="15107" max="15107" width="10.75" customWidth="1"/>
    <col min="15361" max="15361" width="6.75" customWidth="1"/>
    <col min="15362" max="15362" width="52.625" customWidth="1"/>
    <col min="15363" max="15363" width="10.75" customWidth="1"/>
    <col min="15617" max="15617" width="6.75" customWidth="1"/>
    <col min="15618" max="15618" width="52.625" customWidth="1"/>
    <col min="15619" max="15619" width="10.75" customWidth="1"/>
    <col min="15873" max="15873" width="6.75" customWidth="1"/>
    <col min="15874" max="15874" width="52.625" customWidth="1"/>
    <col min="15875" max="15875" width="10.75" customWidth="1"/>
    <col min="16129" max="16129" width="6.75" customWidth="1"/>
    <col min="16130" max="16130" width="52.625" customWidth="1"/>
    <col min="16131" max="16131" width="10.75" customWidth="1"/>
  </cols>
  <sheetData>
    <row r="1" spans="1:59" ht="16.5" customHeight="1" x14ac:dyDescent="0.25">
      <c r="B1" s="17"/>
      <c r="E1" s="98" t="s">
        <v>216</v>
      </c>
      <c r="F1" s="98"/>
      <c r="G1" s="98"/>
      <c r="H1" s="98"/>
    </row>
    <row r="2" spans="1:59" x14ac:dyDescent="0.25">
      <c r="E2" s="98" t="s">
        <v>215</v>
      </c>
      <c r="F2" s="98"/>
      <c r="G2" s="98"/>
      <c r="H2" s="98"/>
    </row>
    <row r="3" spans="1:59" x14ac:dyDescent="0.25">
      <c r="E3" s="98" t="s">
        <v>218</v>
      </c>
      <c r="F3" s="98"/>
      <c r="G3" s="98"/>
      <c r="H3" s="98"/>
    </row>
    <row r="4" spans="1:59" x14ac:dyDescent="0.25">
      <c r="E4" s="99" t="s">
        <v>224</v>
      </c>
      <c r="F4" s="99"/>
      <c r="G4" s="99"/>
      <c r="H4" s="99"/>
    </row>
    <row r="5" spans="1:59" x14ac:dyDescent="0.25">
      <c r="H5" s="6"/>
    </row>
    <row r="7" spans="1:59" ht="39.75" customHeight="1" x14ac:dyDescent="0.25">
      <c r="A7" s="97" t="s">
        <v>180</v>
      </c>
      <c r="B7" s="97"/>
      <c r="C7" s="97"/>
      <c r="D7" s="97"/>
      <c r="E7" s="97"/>
      <c r="F7" s="97"/>
      <c r="G7" s="97"/>
      <c r="H7" s="97"/>
    </row>
    <row r="9" spans="1:59" ht="16.5" thickBot="1" x14ac:dyDescent="0.3"/>
    <row r="10" spans="1:59" s="4" customFormat="1" ht="39.75" customHeight="1" x14ac:dyDescent="0.25">
      <c r="A10" s="86" t="s">
        <v>2</v>
      </c>
      <c r="B10" s="67" t="s">
        <v>27</v>
      </c>
      <c r="C10" s="65" t="s">
        <v>82</v>
      </c>
      <c r="D10" s="65" t="s">
        <v>117</v>
      </c>
      <c r="E10" s="65" t="s">
        <v>177</v>
      </c>
      <c r="F10" s="65" t="s">
        <v>178</v>
      </c>
      <c r="G10" s="65" t="s">
        <v>179</v>
      </c>
      <c r="H10" s="35" t="s">
        <v>78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59" x14ac:dyDescent="0.25">
      <c r="A11" s="12" t="s">
        <v>28</v>
      </c>
      <c r="B11" s="13" t="s">
        <v>29</v>
      </c>
      <c r="C11" s="78">
        <f>C12+C19+C23</f>
        <v>46.884407799999885</v>
      </c>
      <c r="D11" s="78">
        <f>D12+D19+D23</f>
        <v>59.959340000000005</v>
      </c>
      <c r="E11" s="78">
        <v>64.494429701556001</v>
      </c>
      <c r="F11" s="78">
        <v>88.089534970000003</v>
      </c>
      <c r="G11" s="78">
        <v>103.68588353999999</v>
      </c>
      <c r="H11" s="78">
        <f>SUM(C11:G11)</f>
        <v>363.11359601155584</v>
      </c>
      <c r="I11" s="8"/>
      <c r="J11" s="7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9"/>
    </row>
    <row r="12" spans="1:59" x14ac:dyDescent="0.25">
      <c r="A12" s="12" t="s">
        <v>30</v>
      </c>
      <c r="B12" s="13" t="s">
        <v>31</v>
      </c>
      <c r="C12" s="77">
        <f>C13</f>
        <v>23.4682099999999</v>
      </c>
      <c r="D12" s="77">
        <f>D13</f>
        <v>34.777999999999999</v>
      </c>
      <c r="E12" s="77">
        <f>E13</f>
        <v>36.946434414006148</v>
      </c>
      <c r="F12" s="77">
        <f>F13</f>
        <v>56.180726317685497</v>
      </c>
      <c r="G12" s="77">
        <f>G13</f>
        <v>68.603790810435925</v>
      </c>
      <c r="H12" s="77">
        <f t="shared" ref="H12:H18" si="0">SUM(C12:G12)</f>
        <v>219.97716154212748</v>
      </c>
      <c r="I12" s="8"/>
      <c r="J12" s="73"/>
      <c r="K12" s="73"/>
      <c r="L12" s="7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9"/>
    </row>
    <row r="13" spans="1:59" x14ac:dyDescent="0.25">
      <c r="A13" s="12" t="s">
        <v>9</v>
      </c>
      <c r="B13" s="13" t="s">
        <v>32</v>
      </c>
      <c r="C13" s="77">
        <v>23.4682099999999</v>
      </c>
      <c r="D13" s="77">
        <v>34.777999999999999</v>
      </c>
      <c r="E13" s="77">
        <f>E11-E19-E23</f>
        <v>36.946434414006148</v>
      </c>
      <c r="F13" s="77">
        <f>F11-F19-F23</f>
        <v>56.180726317685497</v>
      </c>
      <c r="G13" s="77">
        <f>G11-G19-G23</f>
        <v>68.603790810435925</v>
      </c>
      <c r="H13" s="77">
        <f t="shared" si="0"/>
        <v>219.97716154212748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9"/>
    </row>
    <row r="14" spans="1:59" x14ac:dyDescent="0.25">
      <c r="A14" s="12" t="s">
        <v>10</v>
      </c>
      <c r="B14" s="13" t="s">
        <v>33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f t="shared" si="0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9"/>
    </row>
    <row r="15" spans="1:59" ht="31.5" customHeight="1" x14ac:dyDescent="0.25">
      <c r="A15" s="12" t="s">
        <v>11</v>
      </c>
      <c r="B15" s="14" t="s">
        <v>34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f t="shared" si="0"/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9"/>
    </row>
    <row r="16" spans="1:59" x14ac:dyDescent="0.25">
      <c r="A16" s="12" t="s">
        <v>35</v>
      </c>
      <c r="B16" s="13" t="s">
        <v>36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f t="shared" si="0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9"/>
    </row>
    <row r="17" spans="1:59" x14ac:dyDescent="0.25">
      <c r="A17" s="12" t="s">
        <v>37</v>
      </c>
      <c r="B17" s="13" t="s">
        <v>38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f t="shared" si="0"/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9"/>
    </row>
    <row r="18" spans="1:59" x14ac:dyDescent="0.25">
      <c r="A18" s="12" t="s">
        <v>12</v>
      </c>
      <c r="B18" s="13" t="s">
        <v>39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f t="shared" si="0"/>
        <v>0</v>
      </c>
      <c r="I18" s="8"/>
      <c r="J18" s="7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9"/>
    </row>
    <row r="19" spans="1:59" x14ac:dyDescent="0.25">
      <c r="A19" s="12" t="s">
        <v>40</v>
      </c>
      <c r="B19" s="13" t="s">
        <v>41</v>
      </c>
      <c r="C19" s="77">
        <v>16.264399999999998</v>
      </c>
      <c r="D19" s="77">
        <v>16.035</v>
      </c>
      <c r="E19" s="77">
        <v>17.709853464025301</v>
      </c>
      <c r="F19" s="77">
        <v>18.471377162978399</v>
      </c>
      <c r="G19" s="77">
        <v>19.2656463809865</v>
      </c>
      <c r="H19" s="77">
        <f>SUM(C19:G19)</f>
        <v>87.746277007990201</v>
      </c>
      <c r="I19" s="73"/>
      <c r="J19" s="73"/>
      <c r="K19" s="8"/>
      <c r="L19" s="7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9"/>
    </row>
    <row r="20" spans="1:59" x14ac:dyDescent="0.25">
      <c r="A20" s="12" t="s">
        <v>42</v>
      </c>
      <c r="B20" s="13" t="s">
        <v>43</v>
      </c>
      <c r="C20" s="77">
        <f>C19</f>
        <v>16.264399999999998</v>
      </c>
      <c r="D20" s="77">
        <v>16.035</v>
      </c>
      <c r="E20" s="77">
        <v>17.709853464025301</v>
      </c>
      <c r="F20" s="77">
        <f>F19</f>
        <v>18.471377162978399</v>
      </c>
      <c r="G20" s="77">
        <v>19.2656463809865</v>
      </c>
      <c r="H20" s="77">
        <f>SUM(C20:G20)</f>
        <v>87.746277007990201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9"/>
    </row>
    <row r="21" spans="1:59" x14ac:dyDescent="0.25">
      <c r="A21" s="12" t="s">
        <v>44</v>
      </c>
      <c r="B21" s="13" t="s">
        <v>45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f t="shared" ref="H21:H34" si="1">SUM(C21:G21)</f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9"/>
    </row>
    <row r="22" spans="1:59" x14ac:dyDescent="0.25">
      <c r="A22" s="12" t="s">
        <v>46</v>
      </c>
      <c r="B22" s="13" t="s">
        <v>47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f t="shared" si="1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9"/>
    </row>
    <row r="23" spans="1:59" x14ac:dyDescent="0.25">
      <c r="A23" s="12" t="s">
        <v>48</v>
      </c>
      <c r="B23" s="13" t="s">
        <v>49</v>
      </c>
      <c r="C23" s="77">
        <v>7.15179779999999</v>
      </c>
      <c r="D23" s="77">
        <f>(D13+D20)*0.18</f>
        <v>9.1463400000000004</v>
      </c>
      <c r="E23" s="77">
        <v>9.8381418235245537</v>
      </c>
      <c r="F23" s="77">
        <v>13.43743148933611</v>
      </c>
      <c r="G23" s="77">
        <v>15.816446348577568</v>
      </c>
      <c r="H23" s="77">
        <f t="shared" si="1"/>
        <v>55.390157461438221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9"/>
    </row>
    <row r="24" spans="1:59" x14ac:dyDescent="0.25">
      <c r="A24" s="12" t="s">
        <v>50</v>
      </c>
      <c r="B24" s="13" t="s">
        <v>51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f t="shared" si="1"/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9"/>
    </row>
    <row r="25" spans="1:59" x14ac:dyDescent="0.25">
      <c r="A25" s="12" t="s">
        <v>52</v>
      </c>
      <c r="B25" s="13" t="s">
        <v>53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f t="shared" si="1"/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9"/>
    </row>
    <row r="26" spans="1:59" x14ac:dyDescent="0.25">
      <c r="A26" s="12" t="s">
        <v>54</v>
      </c>
      <c r="B26" s="13" t="s">
        <v>55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f t="shared" si="1"/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9"/>
    </row>
    <row r="27" spans="1:59" x14ac:dyDescent="0.25">
      <c r="A27" s="12" t="s">
        <v>56</v>
      </c>
      <c r="B27" s="13" t="s">
        <v>57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f t="shared" si="1"/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9"/>
    </row>
    <row r="28" spans="1:59" x14ac:dyDescent="0.25">
      <c r="A28" s="12" t="s">
        <v>58</v>
      </c>
      <c r="B28" s="13" t="s">
        <v>59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f t="shared" si="1"/>
        <v>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9"/>
    </row>
    <row r="29" spans="1:59" x14ac:dyDescent="0.25">
      <c r="A29" s="12" t="s">
        <v>60</v>
      </c>
      <c r="B29" s="13" t="s">
        <v>61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f t="shared" si="1"/>
        <v>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9"/>
    </row>
    <row r="30" spans="1:59" x14ac:dyDescent="0.25">
      <c r="A30" s="12" t="s">
        <v>62</v>
      </c>
      <c r="B30" s="13" t="s">
        <v>63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f t="shared" si="1"/>
        <v>0</v>
      </c>
      <c r="I30" s="8"/>
      <c r="J30" s="73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9"/>
    </row>
    <row r="31" spans="1:59" x14ac:dyDescent="0.25">
      <c r="A31" s="12" t="s">
        <v>64</v>
      </c>
      <c r="B31" s="13" t="s">
        <v>65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f t="shared" si="1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9"/>
    </row>
    <row r="32" spans="1:59" x14ac:dyDescent="0.25">
      <c r="A32" s="12" t="s">
        <v>66</v>
      </c>
      <c r="B32" s="13" t="s">
        <v>67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f t="shared" si="1"/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9"/>
    </row>
    <row r="33" spans="1:59" x14ac:dyDescent="0.25">
      <c r="A33" s="12" t="s">
        <v>68</v>
      </c>
      <c r="B33" s="13" t="s">
        <v>69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f t="shared" si="1"/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9"/>
    </row>
    <row r="34" spans="1:59" x14ac:dyDescent="0.25">
      <c r="A34" s="12" t="s">
        <v>70</v>
      </c>
      <c r="B34" s="13" t="s">
        <v>71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f t="shared" si="1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9"/>
    </row>
    <row r="35" spans="1:59" x14ac:dyDescent="0.25">
      <c r="A35" s="15"/>
      <c r="B35" s="7" t="s">
        <v>72</v>
      </c>
      <c r="C35" s="78">
        <f>C11+C27</f>
        <v>46.884407799999885</v>
      </c>
      <c r="D35" s="78">
        <f>D11</f>
        <v>59.959340000000005</v>
      </c>
      <c r="E35" s="78">
        <f>E11+E27</f>
        <v>64.494429701556001</v>
      </c>
      <c r="F35" s="78">
        <f>F11+F27</f>
        <v>88.089534970000003</v>
      </c>
      <c r="G35" s="78">
        <f>G11+G27</f>
        <v>103.68588353999999</v>
      </c>
      <c r="H35" s="78">
        <f>SUM(C35:G35)</f>
        <v>363.11359601155584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9"/>
    </row>
    <row r="36" spans="1:59" hidden="1" x14ac:dyDescent="0.25">
      <c r="A36" s="12"/>
      <c r="B36" s="16" t="s">
        <v>73</v>
      </c>
      <c r="C36" s="41"/>
      <c r="D36" s="38"/>
      <c r="E36" s="38"/>
      <c r="F36" s="38"/>
      <c r="G36" s="49"/>
      <c r="H36" s="4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9"/>
    </row>
    <row r="37" spans="1:59" hidden="1" x14ac:dyDescent="0.25">
      <c r="A37" s="12"/>
      <c r="B37" s="16" t="s">
        <v>74</v>
      </c>
      <c r="C37" s="41"/>
      <c r="D37" s="38"/>
      <c r="E37" s="38"/>
      <c r="F37" s="38"/>
      <c r="G37" s="49"/>
      <c r="H37" s="4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9"/>
    </row>
    <row r="38" spans="1:59" hidden="1" x14ac:dyDescent="0.25">
      <c r="A38" s="12"/>
      <c r="B38" s="16" t="s">
        <v>75</v>
      </c>
      <c r="C38" s="41"/>
      <c r="D38" s="38"/>
      <c r="E38" s="38"/>
      <c r="F38" s="38"/>
      <c r="G38" s="49"/>
      <c r="H38" s="49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9"/>
    </row>
    <row r="39" spans="1:59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x14ac:dyDescent="0.25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x14ac:dyDescent="0.25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x14ac:dyDescent="0.25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</sheetData>
  <mergeCells count="5">
    <mergeCell ref="A7:H7"/>
    <mergeCell ref="E2:H2"/>
    <mergeCell ref="E1:H1"/>
    <mergeCell ref="E3:H3"/>
    <mergeCell ref="E4:H4"/>
  </mergeCells>
  <printOptions horizontalCentered="1"/>
  <pageMargins left="0.70866141732283472" right="0.19685039370078741" top="0.39370078740157483" bottom="0.19685039370078741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R73"/>
  <sheetViews>
    <sheetView showGridLines="0" tabSelected="1" showWhiteSpace="0" view="pageBreakPreview" topLeftCell="C1" zoomScale="75" zoomScaleNormal="85" zoomScaleSheetLayoutView="75" zoomScalePageLayoutView="75" workbookViewId="0">
      <selection activeCell="U16" sqref="U16"/>
    </sheetView>
  </sheetViews>
  <sheetFormatPr defaultRowHeight="15.75" x14ac:dyDescent="0.25"/>
  <cols>
    <col min="1" max="1" width="6.625" style="1" bestFit="1" customWidth="1"/>
    <col min="2" max="2" width="71.5" style="1" customWidth="1"/>
    <col min="3" max="3" width="13.875" style="1" customWidth="1"/>
    <col min="4" max="4" width="9.375" style="1" customWidth="1"/>
    <col min="5" max="5" width="5.125" style="1" bestFit="1" customWidth="1"/>
    <col min="6" max="6" width="5.25" style="1" customWidth="1"/>
    <col min="7" max="7" width="5.125" style="1" bestFit="1" customWidth="1"/>
    <col min="8" max="8" width="6.125" style="1" customWidth="1"/>
    <col min="9" max="9" width="9.875" style="1" customWidth="1"/>
    <col min="10" max="10" width="9.75" style="1" customWidth="1"/>
    <col min="11" max="11" width="9.625" style="1" customWidth="1"/>
    <col min="12" max="12" width="10.25" style="1" customWidth="1"/>
    <col min="13" max="13" width="8.875" style="1" customWidth="1"/>
    <col min="14" max="14" width="9" style="1" customWidth="1"/>
    <col min="15" max="15" width="9.5" style="1" customWidth="1"/>
    <col min="16" max="17" width="10" style="1" customWidth="1"/>
    <col min="18" max="18" width="8" style="1" customWidth="1"/>
    <col min="19" max="229" width="9" style="2"/>
    <col min="230" max="230" width="6.625" style="2" bestFit="1" customWidth="1"/>
    <col min="231" max="231" width="39.25" style="2" customWidth="1"/>
    <col min="232" max="232" width="14.25" style="2" customWidth="1"/>
    <col min="233" max="233" width="6.75" style="2" bestFit="1" customWidth="1"/>
    <col min="234" max="234" width="4.375" style="2" bestFit="1" customWidth="1"/>
    <col min="235" max="235" width="5" style="2" bestFit="1" customWidth="1"/>
    <col min="236" max="236" width="6.25" style="2" customWidth="1"/>
    <col min="237" max="237" width="5.125" style="2" bestFit="1" customWidth="1"/>
    <col min="238" max="238" width="4.375" style="2" bestFit="1" customWidth="1"/>
    <col min="239" max="239" width="5.125" style="2" bestFit="1" customWidth="1"/>
    <col min="240" max="240" width="6.125" style="2" customWidth="1"/>
    <col min="241" max="241" width="5.125" style="2" bestFit="1" customWidth="1"/>
    <col min="242" max="242" width="4.375" style="2" bestFit="1" customWidth="1"/>
    <col min="243" max="243" width="5" style="2" bestFit="1" customWidth="1"/>
    <col min="244" max="244" width="6" style="2" customWidth="1"/>
    <col min="245" max="245" width="5.125" style="2" bestFit="1" customWidth="1"/>
    <col min="246" max="246" width="4.375" style="2" bestFit="1" customWidth="1"/>
    <col min="247" max="247" width="5" style="2" bestFit="1" customWidth="1"/>
    <col min="248" max="248" width="6.5" style="2" customWidth="1"/>
    <col min="249" max="249" width="7.125" style="2" customWidth="1"/>
    <col min="250" max="250" width="4.375" style="2" bestFit="1" customWidth="1"/>
    <col min="251" max="251" width="5" style="2" bestFit="1" customWidth="1"/>
    <col min="252" max="252" width="6.5" style="2" customWidth="1"/>
    <col min="253" max="253" width="11.125" style="2" customWidth="1"/>
    <col min="254" max="254" width="6" style="2" bestFit="1" customWidth="1"/>
    <col min="255" max="255" width="4.375" style="2" bestFit="1" customWidth="1"/>
    <col min="256" max="257" width="5" style="2" bestFit="1" customWidth="1"/>
    <col min="258" max="258" width="6.5" style="2" bestFit="1" customWidth="1"/>
    <col min="259" max="259" width="5.625" style="2" bestFit="1" customWidth="1"/>
    <col min="260" max="261" width="5" style="2" bestFit="1" customWidth="1"/>
    <col min="262" max="262" width="6.5" style="2" bestFit="1" customWidth="1"/>
    <col min="263" max="263" width="4.375" style="2" bestFit="1" customWidth="1"/>
    <col min="264" max="265" width="5" style="2" bestFit="1" customWidth="1"/>
    <col min="266" max="266" width="6.5" style="2" bestFit="1" customWidth="1"/>
    <col min="267" max="267" width="4.375" style="2" bestFit="1" customWidth="1"/>
    <col min="268" max="269" width="5" style="2" bestFit="1" customWidth="1"/>
    <col min="270" max="270" width="7.75" style="2" bestFit="1" customWidth="1"/>
    <col min="271" max="271" width="4.375" style="2" bestFit="1" customWidth="1"/>
    <col min="272" max="273" width="5" style="2" bestFit="1" customWidth="1"/>
    <col min="274" max="274" width="11" style="2" customWidth="1"/>
    <col min="275" max="485" width="9" style="2"/>
    <col min="486" max="486" width="6.625" style="2" bestFit="1" customWidth="1"/>
    <col min="487" max="487" width="39.25" style="2" customWidth="1"/>
    <col min="488" max="488" width="14.25" style="2" customWidth="1"/>
    <col min="489" max="489" width="6.75" style="2" bestFit="1" customWidth="1"/>
    <col min="490" max="490" width="4.375" style="2" bestFit="1" customWidth="1"/>
    <col min="491" max="491" width="5" style="2" bestFit="1" customWidth="1"/>
    <col min="492" max="492" width="6.25" style="2" customWidth="1"/>
    <col min="493" max="493" width="5.125" style="2" bestFit="1" customWidth="1"/>
    <col min="494" max="494" width="4.375" style="2" bestFit="1" customWidth="1"/>
    <col min="495" max="495" width="5.125" style="2" bestFit="1" customWidth="1"/>
    <col min="496" max="496" width="6.125" style="2" customWidth="1"/>
    <col min="497" max="497" width="5.125" style="2" bestFit="1" customWidth="1"/>
    <col min="498" max="498" width="4.375" style="2" bestFit="1" customWidth="1"/>
    <col min="499" max="499" width="5" style="2" bestFit="1" customWidth="1"/>
    <col min="500" max="500" width="6" style="2" customWidth="1"/>
    <col min="501" max="501" width="5.125" style="2" bestFit="1" customWidth="1"/>
    <col min="502" max="502" width="4.375" style="2" bestFit="1" customWidth="1"/>
    <col min="503" max="503" width="5" style="2" bestFit="1" customWidth="1"/>
    <col min="504" max="504" width="6.5" style="2" customWidth="1"/>
    <col min="505" max="505" width="7.125" style="2" customWidth="1"/>
    <col min="506" max="506" width="4.375" style="2" bestFit="1" customWidth="1"/>
    <col min="507" max="507" width="5" style="2" bestFit="1" customWidth="1"/>
    <col min="508" max="508" width="6.5" style="2" customWidth="1"/>
    <col min="509" max="509" width="11.125" style="2" customWidth="1"/>
    <col min="510" max="510" width="6" style="2" bestFit="1" customWidth="1"/>
    <col min="511" max="511" width="4.375" style="2" bestFit="1" customWidth="1"/>
    <col min="512" max="513" width="5" style="2" bestFit="1" customWidth="1"/>
    <col min="514" max="514" width="6.5" style="2" bestFit="1" customWidth="1"/>
    <col min="515" max="515" width="5.625" style="2" bestFit="1" customWidth="1"/>
    <col min="516" max="517" width="5" style="2" bestFit="1" customWidth="1"/>
    <col min="518" max="518" width="6.5" style="2" bestFit="1" customWidth="1"/>
    <col min="519" max="519" width="4.375" style="2" bestFit="1" customWidth="1"/>
    <col min="520" max="521" width="5" style="2" bestFit="1" customWidth="1"/>
    <col min="522" max="522" width="6.5" style="2" bestFit="1" customWidth="1"/>
    <col min="523" max="523" width="4.375" style="2" bestFit="1" customWidth="1"/>
    <col min="524" max="525" width="5" style="2" bestFit="1" customWidth="1"/>
    <col min="526" max="526" width="7.75" style="2" bestFit="1" customWidth="1"/>
    <col min="527" max="527" width="4.375" style="2" bestFit="1" customWidth="1"/>
    <col min="528" max="529" width="5" style="2" bestFit="1" customWidth="1"/>
    <col min="530" max="530" width="11" style="2" customWidth="1"/>
    <col min="531" max="741" width="9" style="2"/>
    <col min="742" max="742" width="6.625" style="2" bestFit="1" customWidth="1"/>
    <col min="743" max="743" width="39.25" style="2" customWidth="1"/>
    <col min="744" max="744" width="14.25" style="2" customWidth="1"/>
    <col min="745" max="745" width="6.75" style="2" bestFit="1" customWidth="1"/>
    <col min="746" max="746" width="4.375" style="2" bestFit="1" customWidth="1"/>
    <col min="747" max="747" width="5" style="2" bestFit="1" customWidth="1"/>
    <col min="748" max="748" width="6.25" style="2" customWidth="1"/>
    <col min="749" max="749" width="5.125" style="2" bestFit="1" customWidth="1"/>
    <col min="750" max="750" width="4.375" style="2" bestFit="1" customWidth="1"/>
    <col min="751" max="751" width="5.125" style="2" bestFit="1" customWidth="1"/>
    <col min="752" max="752" width="6.125" style="2" customWidth="1"/>
    <col min="753" max="753" width="5.125" style="2" bestFit="1" customWidth="1"/>
    <col min="754" max="754" width="4.375" style="2" bestFit="1" customWidth="1"/>
    <col min="755" max="755" width="5" style="2" bestFit="1" customWidth="1"/>
    <col min="756" max="756" width="6" style="2" customWidth="1"/>
    <col min="757" max="757" width="5.125" style="2" bestFit="1" customWidth="1"/>
    <col min="758" max="758" width="4.375" style="2" bestFit="1" customWidth="1"/>
    <col min="759" max="759" width="5" style="2" bestFit="1" customWidth="1"/>
    <col min="760" max="760" width="6.5" style="2" customWidth="1"/>
    <col min="761" max="761" width="7.125" style="2" customWidth="1"/>
    <col min="762" max="762" width="4.375" style="2" bestFit="1" customWidth="1"/>
    <col min="763" max="763" width="5" style="2" bestFit="1" customWidth="1"/>
    <col min="764" max="764" width="6.5" style="2" customWidth="1"/>
    <col min="765" max="765" width="11.125" style="2" customWidth="1"/>
    <col min="766" max="766" width="6" style="2" bestFit="1" customWidth="1"/>
    <col min="767" max="767" width="4.375" style="2" bestFit="1" customWidth="1"/>
    <col min="768" max="769" width="5" style="2" bestFit="1" customWidth="1"/>
    <col min="770" max="770" width="6.5" style="2" bestFit="1" customWidth="1"/>
    <col min="771" max="771" width="5.625" style="2" bestFit="1" customWidth="1"/>
    <col min="772" max="773" width="5" style="2" bestFit="1" customWidth="1"/>
    <col min="774" max="774" width="6.5" style="2" bestFit="1" customWidth="1"/>
    <col min="775" max="775" width="4.375" style="2" bestFit="1" customWidth="1"/>
    <col min="776" max="777" width="5" style="2" bestFit="1" customWidth="1"/>
    <col min="778" max="778" width="6.5" style="2" bestFit="1" customWidth="1"/>
    <col min="779" max="779" width="4.375" style="2" bestFit="1" customWidth="1"/>
    <col min="780" max="781" width="5" style="2" bestFit="1" customWidth="1"/>
    <col min="782" max="782" width="7.75" style="2" bestFit="1" customWidth="1"/>
    <col min="783" max="783" width="4.375" style="2" bestFit="1" customWidth="1"/>
    <col min="784" max="785" width="5" style="2" bestFit="1" customWidth="1"/>
    <col min="786" max="786" width="11" style="2" customWidth="1"/>
    <col min="787" max="997" width="9" style="2"/>
    <col min="998" max="998" width="6.625" style="2" bestFit="1" customWidth="1"/>
    <col min="999" max="999" width="39.25" style="2" customWidth="1"/>
    <col min="1000" max="1000" width="14.25" style="2" customWidth="1"/>
    <col min="1001" max="1001" width="6.75" style="2" bestFit="1" customWidth="1"/>
    <col min="1002" max="1002" width="4.375" style="2" bestFit="1" customWidth="1"/>
    <col min="1003" max="1003" width="5" style="2" bestFit="1" customWidth="1"/>
    <col min="1004" max="1004" width="6.25" style="2" customWidth="1"/>
    <col min="1005" max="1005" width="5.125" style="2" bestFit="1" customWidth="1"/>
    <col min="1006" max="1006" width="4.375" style="2" bestFit="1" customWidth="1"/>
    <col min="1007" max="1007" width="5.125" style="2" bestFit="1" customWidth="1"/>
    <col min="1008" max="1008" width="6.125" style="2" customWidth="1"/>
    <col min="1009" max="1009" width="5.125" style="2" bestFit="1" customWidth="1"/>
    <col min="1010" max="1010" width="4.375" style="2" bestFit="1" customWidth="1"/>
    <col min="1011" max="1011" width="5" style="2" bestFit="1" customWidth="1"/>
    <col min="1012" max="1012" width="6" style="2" customWidth="1"/>
    <col min="1013" max="1013" width="5.125" style="2" bestFit="1" customWidth="1"/>
    <col min="1014" max="1014" width="4.375" style="2" bestFit="1" customWidth="1"/>
    <col min="1015" max="1015" width="5" style="2" bestFit="1" customWidth="1"/>
    <col min="1016" max="1016" width="6.5" style="2" customWidth="1"/>
    <col min="1017" max="1017" width="7.125" style="2" customWidth="1"/>
    <col min="1018" max="1018" width="4.375" style="2" bestFit="1" customWidth="1"/>
    <col min="1019" max="1019" width="5" style="2" bestFit="1" customWidth="1"/>
    <col min="1020" max="1020" width="6.5" style="2" customWidth="1"/>
    <col min="1021" max="1021" width="11.125" style="2" customWidth="1"/>
    <col min="1022" max="1022" width="6" style="2" bestFit="1" customWidth="1"/>
    <col min="1023" max="1023" width="4.375" style="2" bestFit="1" customWidth="1"/>
    <col min="1024" max="1025" width="5" style="2" bestFit="1" customWidth="1"/>
    <col min="1026" max="1026" width="6.5" style="2" bestFit="1" customWidth="1"/>
    <col min="1027" max="1027" width="5.625" style="2" bestFit="1" customWidth="1"/>
    <col min="1028" max="1029" width="5" style="2" bestFit="1" customWidth="1"/>
    <col min="1030" max="1030" width="6.5" style="2" bestFit="1" customWidth="1"/>
    <col min="1031" max="1031" width="4.375" style="2" bestFit="1" customWidth="1"/>
    <col min="1032" max="1033" width="5" style="2" bestFit="1" customWidth="1"/>
    <col min="1034" max="1034" width="6.5" style="2" bestFit="1" customWidth="1"/>
    <col min="1035" max="1035" width="4.375" style="2" bestFit="1" customWidth="1"/>
    <col min="1036" max="1037" width="5" style="2" bestFit="1" customWidth="1"/>
    <col min="1038" max="1038" width="7.75" style="2" bestFit="1" customWidth="1"/>
    <col min="1039" max="1039" width="4.375" style="2" bestFit="1" customWidth="1"/>
    <col min="1040" max="1041" width="5" style="2" bestFit="1" customWidth="1"/>
    <col min="1042" max="1042" width="11" style="2" customWidth="1"/>
    <col min="1043" max="1253" width="9" style="2"/>
    <col min="1254" max="1254" width="6.625" style="2" bestFit="1" customWidth="1"/>
    <col min="1255" max="1255" width="39.25" style="2" customWidth="1"/>
    <col min="1256" max="1256" width="14.25" style="2" customWidth="1"/>
    <col min="1257" max="1257" width="6.75" style="2" bestFit="1" customWidth="1"/>
    <col min="1258" max="1258" width="4.375" style="2" bestFit="1" customWidth="1"/>
    <col min="1259" max="1259" width="5" style="2" bestFit="1" customWidth="1"/>
    <col min="1260" max="1260" width="6.25" style="2" customWidth="1"/>
    <col min="1261" max="1261" width="5.125" style="2" bestFit="1" customWidth="1"/>
    <col min="1262" max="1262" width="4.375" style="2" bestFit="1" customWidth="1"/>
    <col min="1263" max="1263" width="5.125" style="2" bestFit="1" customWidth="1"/>
    <col min="1264" max="1264" width="6.125" style="2" customWidth="1"/>
    <col min="1265" max="1265" width="5.125" style="2" bestFit="1" customWidth="1"/>
    <col min="1266" max="1266" width="4.375" style="2" bestFit="1" customWidth="1"/>
    <col min="1267" max="1267" width="5" style="2" bestFit="1" customWidth="1"/>
    <col min="1268" max="1268" width="6" style="2" customWidth="1"/>
    <col min="1269" max="1269" width="5.125" style="2" bestFit="1" customWidth="1"/>
    <col min="1270" max="1270" width="4.375" style="2" bestFit="1" customWidth="1"/>
    <col min="1271" max="1271" width="5" style="2" bestFit="1" customWidth="1"/>
    <col min="1272" max="1272" width="6.5" style="2" customWidth="1"/>
    <col min="1273" max="1273" width="7.125" style="2" customWidth="1"/>
    <col min="1274" max="1274" width="4.375" style="2" bestFit="1" customWidth="1"/>
    <col min="1275" max="1275" width="5" style="2" bestFit="1" customWidth="1"/>
    <col min="1276" max="1276" width="6.5" style="2" customWidth="1"/>
    <col min="1277" max="1277" width="11.125" style="2" customWidth="1"/>
    <col min="1278" max="1278" width="6" style="2" bestFit="1" customWidth="1"/>
    <col min="1279" max="1279" width="4.375" style="2" bestFit="1" customWidth="1"/>
    <col min="1280" max="1281" width="5" style="2" bestFit="1" customWidth="1"/>
    <col min="1282" max="1282" width="6.5" style="2" bestFit="1" customWidth="1"/>
    <col min="1283" max="1283" width="5.625" style="2" bestFit="1" customWidth="1"/>
    <col min="1284" max="1285" width="5" style="2" bestFit="1" customWidth="1"/>
    <col min="1286" max="1286" width="6.5" style="2" bestFit="1" customWidth="1"/>
    <col min="1287" max="1287" width="4.375" style="2" bestFit="1" customWidth="1"/>
    <col min="1288" max="1289" width="5" style="2" bestFit="1" customWidth="1"/>
    <col min="1290" max="1290" width="6.5" style="2" bestFit="1" customWidth="1"/>
    <col min="1291" max="1291" width="4.375" style="2" bestFit="1" customWidth="1"/>
    <col min="1292" max="1293" width="5" style="2" bestFit="1" customWidth="1"/>
    <col min="1294" max="1294" width="7.75" style="2" bestFit="1" customWidth="1"/>
    <col min="1295" max="1295" width="4.375" style="2" bestFit="1" customWidth="1"/>
    <col min="1296" max="1297" width="5" style="2" bestFit="1" customWidth="1"/>
    <col min="1298" max="1298" width="11" style="2" customWidth="1"/>
    <col min="1299" max="1509" width="9" style="2"/>
    <col min="1510" max="1510" width="6.625" style="2" bestFit="1" customWidth="1"/>
    <col min="1511" max="1511" width="39.25" style="2" customWidth="1"/>
    <col min="1512" max="1512" width="14.25" style="2" customWidth="1"/>
    <col min="1513" max="1513" width="6.75" style="2" bestFit="1" customWidth="1"/>
    <col min="1514" max="1514" width="4.375" style="2" bestFit="1" customWidth="1"/>
    <col min="1515" max="1515" width="5" style="2" bestFit="1" customWidth="1"/>
    <col min="1516" max="1516" width="6.25" style="2" customWidth="1"/>
    <col min="1517" max="1517" width="5.125" style="2" bestFit="1" customWidth="1"/>
    <col min="1518" max="1518" width="4.375" style="2" bestFit="1" customWidth="1"/>
    <col min="1519" max="1519" width="5.125" style="2" bestFit="1" customWidth="1"/>
    <col min="1520" max="1520" width="6.125" style="2" customWidth="1"/>
    <col min="1521" max="1521" width="5.125" style="2" bestFit="1" customWidth="1"/>
    <col min="1522" max="1522" width="4.375" style="2" bestFit="1" customWidth="1"/>
    <col min="1523" max="1523" width="5" style="2" bestFit="1" customWidth="1"/>
    <col min="1524" max="1524" width="6" style="2" customWidth="1"/>
    <col min="1525" max="1525" width="5.125" style="2" bestFit="1" customWidth="1"/>
    <col min="1526" max="1526" width="4.375" style="2" bestFit="1" customWidth="1"/>
    <col min="1527" max="1527" width="5" style="2" bestFit="1" customWidth="1"/>
    <col min="1528" max="1528" width="6.5" style="2" customWidth="1"/>
    <col min="1529" max="1529" width="7.125" style="2" customWidth="1"/>
    <col min="1530" max="1530" width="4.375" style="2" bestFit="1" customWidth="1"/>
    <col min="1531" max="1531" width="5" style="2" bestFit="1" customWidth="1"/>
    <col min="1532" max="1532" width="6.5" style="2" customWidth="1"/>
    <col min="1533" max="1533" width="11.125" style="2" customWidth="1"/>
    <col min="1534" max="1534" width="6" style="2" bestFit="1" customWidth="1"/>
    <col min="1535" max="1535" width="4.375" style="2" bestFit="1" customWidth="1"/>
    <col min="1536" max="1537" width="5" style="2" bestFit="1" customWidth="1"/>
    <col min="1538" max="1538" width="6.5" style="2" bestFit="1" customWidth="1"/>
    <col min="1539" max="1539" width="5.625" style="2" bestFit="1" customWidth="1"/>
    <col min="1540" max="1541" width="5" style="2" bestFit="1" customWidth="1"/>
    <col min="1542" max="1542" width="6.5" style="2" bestFit="1" customWidth="1"/>
    <col min="1543" max="1543" width="4.375" style="2" bestFit="1" customWidth="1"/>
    <col min="1544" max="1545" width="5" style="2" bestFit="1" customWidth="1"/>
    <col min="1546" max="1546" width="6.5" style="2" bestFit="1" customWidth="1"/>
    <col min="1547" max="1547" width="4.375" style="2" bestFit="1" customWidth="1"/>
    <col min="1548" max="1549" width="5" style="2" bestFit="1" customWidth="1"/>
    <col min="1550" max="1550" width="7.75" style="2" bestFit="1" customWidth="1"/>
    <col min="1551" max="1551" width="4.375" style="2" bestFit="1" customWidth="1"/>
    <col min="1552" max="1553" width="5" style="2" bestFit="1" customWidth="1"/>
    <col min="1554" max="1554" width="11" style="2" customWidth="1"/>
    <col min="1555" max="1765" width="9" style="2"/>
    <col min="1766" max="1766" width="6.625" style="2" bestFit="1" customWidth="1"/>
    <col min="1767" max="1767" width="39.25" style="2" customWidth="1"/>
    <col min="1768" max="1768" width="14.25" style="2" customWidth="1"/>
    <col min="1769" max="1769" width="6.75" style="2" bestFit="1" customWidth="1"/>
    <col min="1770" max="1770" width="4.375" style="2" bestFit="1" customWidth="1"/>
    <col min="1771" max="1771" width="5" style="2" bestFit="1" customWidth="1"/>
    <col min="1772" max="1772" width="6.25" style="2" customWidth="1"/>
    <col min="1773" max="1773" width="5.125" style="2" bestFit="1" customWidth="1"/>
    <col min="1774" max="1774" width="4.375" style="2" bestFit="1" customWidth="1"/>
    <col min="1775" max="1775" width="5.125" style="2" bestFit="1" customWidth="1"/>
    <col min="1776" max="1776" width="6.125" style="2" customWidth="1"/>
    <col min="1777" max="1777" width="5.125" style="2" bestFit="1" customWidth="1"/>
    <col min="1778" max="1778" width="4.375" style="2" bestFit="1" customWidth="1"/>
    <col min="1779" max="1779" width="5" style="2" bestFit="1" customWidth="1"/>
    <col min="1780" max="1780" width="6" style="2" customWidth="1"/>
    <col min="1781" max="1781" width="5.125" style="2" bestFit="1" customWidth="1"/>
    <col min="1782" max="1782" width="4.375" style="2" bestFit="1" customWidth="1"/>
    <col min="1783" max="1783" width="5" style="2" bestFit="1" customWidth="1"/>
    <col min="1784" max="1784" width="6.5" style="2" customWidth="1"/>
    <col min="1785" max="1785" width="7.125" style="2" customWidth="1"/>
    <col min="1786" max="1786" width="4.375" style="2" bestFit="1" customWidth="1"/>
    <col min="1787" max="1787" width="5" style="2" bestFit="1" customWidth="1"/>
    <col min="1788" max="1788" width="6.5" style="2" customWidth="1"/>
    <col min="1789" max="1789" width="11.125" style="2" customWidth="1"/>
    <col min="1790" max="1790" width="6" style="2" bestFit="1" customWidth="1"/>
    <col min="1791" max="1791" width="4.375" style="2" bestFit="1" customWidth="1"/>
    <col min="1792" max="1793" width="5" style="2" bestFit="1" customWidth="1"/>
    <col min="1794" max="1794" width="6.5" style="2" bestFit="1" customWidth="1"/>
    <col min="1795" max="1795" width="5.625" style="2" bestFit="1" customWidth="1"/>
    <col min="1796" max="1797" width="5" style="2" bestFit="1" customWidth="1"/>
    <col min="1798" max="1798" width="6.5" style="2" bestFit="1" customWidth="1"/>
    <col min="1799" max="1799" width="4.375" style="2" bestFit="1" customWidth="1"/>
    <col min="1800" max="1801" width="5" style="2" bestFit="1" customWidth="1"/>
    <col min="1802" max="1802" width="6.5" style="2" bestFit="1" customWidth="1"/>
    <col min="1803" max="1803" width="4.375" style="2" bestFit="1" customWidth="1"/>
    <col min="1804" max="1805" width="5" style="2" bestFit="1" customWidth="1"/>
    <col min="1806" max="1806" width="7.75" style="2" bestFit="1" customWidth="1"/>
    <col min="1807" max="1807" width="4.375" style="2" bestFit="1" customWidth="1"/>
    <col min="1808" max="1809" width="5" style="2" bestFit="1" customWidth="1"/>
    <col min="1810" max="1810" width="11" style="2" customWidth="1"/>
    <col min="1811" max="2021" width="9" style="2"/>
    <col min="2022" max="2022" width="6.625" style="2" bestFit="1" customWidth="1"/>
    <col min="2023" max="2023" width="39.25" style="2" customWidth="1"/>
    <col min="2024" max="2024" width="14.25" style="2" customWidth="1"/>
    <col min="2025" max="2025" width="6.75" style="2" bestFit="1" customWidth="1"/>
    <col min="2026" max="2026" width="4.375" style="2" bestFit="1" customWidth="1"/>
    <col min="2027" max="2027" width="5" style="2" bestFit="1" customWidth="1"/>
    <col min="2028" max="2028" width="6.25" style="2" customWidth="1"/>
    <col min="2029" max="2029" width="5.125" style="2" bestFit="1" customWidth="1"/>
    <col min="2030" max="2030" width="4.375" style="2" bestFit="1" customWidth="1"/>
    <col min="2031" max="2031" width="5.125" style="2" bestFit="1" customWidth="1"/>
    <col min="2032" max="2032" width="6.125" style="2" customWidth="1"/>
    <col min="2033" max="2033" width="5.125" style="2" bestFit="1" customWidth="1"/>
    <col min="2034" max="2034" width="4.375" style="2" bestFit="1" customWidth="1"/>
    <col min="2035" max="2035" width="5" style="2" bestFit="1" customWidth="1"/>
    <col min="2036" max="2036" width="6" style="2" customWidth="1"/>
    <col min="2037" max="2037" width="5.125" style="2" bestFit="1" customWidth="1"/>
    <col min="2038" max="2038" width="4.375" style="2" bestFit="1" customWidth="1"/>
    <col min="2039" max="2039" width="5" style="2" bestFit="1" customWidth="1"/>
    <col min="2040" max="2040" width="6.5" style="2" customWidth="1"/>
    <col min="2041" max="2041" width="7.125" style="2" customWidth="1"/>
    <col min="2042" max="2042" width="4.375" style="2" bestFit="1" customWidth="1"/>
    <col min="2043" max="2043" width="5" style="2" bestFit="1" customWidth="1"/>
    <col min="2044" max="2044" width="6.5" style="2" customWidth="1"/>
    <col min="2045" max="2045" width="11.125" style="2" customWidth="1"/>
    <col min="2046" max="2046" width="6" style="2" bestFit="1" customWidth="1"/>
    <col min="2047" max="2047" width="4.375" style="2" bestFit="1" customWidth="1"/>
    <col min="2048" max="2049" width="5" style="2" bestFit="1" customWidth="1"/>
    <col min="2050" max="2050" width="6.5" style="2" bestFit="1" customWidth="1"/>
    <col min="2051" max="2051" width="5.625" style="2" bestFit="1" customWidth="1"/>
    <col min="2052" max="2053" width="5" style="2" bestFit="1" customWidth="1"/>
    <col min="2054" max="2054" width="6.5" style="2" bestFit="1" customWidth="1"/>
    <col min="2055" max="2055" width="4.375" style="2" bestFit="1" customWidth="1"/>
    <col min="2056" max="2057" width="5" style="2" bestFit="1" customWidth="1"/>
    <col min="2058" max="2058" width="6.5" style="2" bestFit="1" customWidth="1"/>
    <col min="2059" max="2059" width="4.375" style="2" bestFit="1" customWidth="1"/>
    <col min="2060" max="2061" width="5" style="2" bestFit="1" customWidth="1"/>
    <col min="2062" max="2062" width="7.75" style="2" bestFit="1" customWidth="1"/>
    <col min="2063" max="2063" width="4.375" style="2" bestFit="1" customWidth="1"/>
    <col min="2064" max="2065" width="5" style="2" bestFit="1" customWidth="1"/>
    <col min="2066" max="2066" width="11" style="2" customWidth="1"/>
    <col min="2067" max="2277" width="9" style="2"/>
    <col min="2278" max="2278" width="6.625" style="2" bestFit="1" customWidth="1"/>
    <col min="2279" max="2279" width="39.25" style="2" customWidth="1"/>
    <col min="2280" max="2280" width="14.25" style="2" customWidth="1"/>
    <col min="2281" max="2281" width="6.75" style="2" bestFit="1" customWidth="1"/>
    <col min="2282" max="2282" width="4.375" style="2" bestFit="1" customWidth="1"/>
    <col min="2283" max="2283" width="5" style="2" bestFit="1" customWidth="1"/>
    <col min="2284" max="2284" width="6.25" style="2" customWidth="1"/>
    <col min="2285" max="2285" width="5.125" style="2" bestFit="1" customWidth="1"/>
    <col min="2286" max="2286" width="4.375" style="2" bestFit="1" customWidth="1"/>
    <col min="2287" max="2287" width="5.125" style="2" bestFit="1" customWidth="1"/>
    <col min="2288" max="2288" width="6.125" style="2" customWidth="1"/>
    <col min="2289" max="2289" width="5.125" style="2" bestFit="1" customWidth="1"/>
    <col min="2290" max="2290" width="4.375" style="2" bestFit="1" customWidth="1"/>
    <col min="2291" max="2291" width="5" style="2" bestFit="1" customWidth="1"/>
    <col min="2292" max="2292" width="6" style="2" customWidth="1"/>
    <col min="2293" max="2293" width="5.125" style="2" bestFit="1" customWidth="1"/>
    <col min="2294" max="2294" width="4.375" style="2" bestFit="1" customWidth="1"/>
    <col min="2295" max="2295" width="5" style="2" bestFit="1" customWidth="1"/>
    <col min="2296" max="2296" width="6.5" style="2" customWidth="1"/>
    <col min="2297" max="2297" width="7.125" style="2" customWidth="1"/>
    <col min="2298" max="2298" width="4.375" style="2" bestFit="1" customWidth="1"/>
    <col min="2299" max="2299" width="5" style="2" bestFit="1" customWidth="1"/>
    <col min="2300" max="2300" width="6.5" style="2" customWidth="1"/>
    <col min="2301" max="2301" width="11.125" style="2" customWidth="1"/>
    <col min="2302" max="2302" width="6" style="2" bestFit="1" customWidth="1"/>
    <col min="2303" max="2303" width="4.375" style="2" bestFit="1" customWidth="1"/>
    <col min="2304" max="2305" width="5" style="2" bestFit="1" customWidth="1"/>
    <col min="2306" max="2306" width="6.5" style="2" bestFit="1" customWidth="1"/>
    <col min="2307" max="2307" width="5.625" style="2" bestFit="1" customWidth="1"/>
    <col min="2308" max="2309" width="5" style="2" bestFit="1" customWidth="1"/>
    <col min="2310" max="2310" width="6.5" style="2" bestFit="1" customWidth="1"/>
    <col min="2311" max="2311" width="4.375" style="2" bestFit="1" customWidth="1"/>
    <col min="2312" max="2313" width="5" style="2" bestFit="1" customWidth="1"/>
    <col min="2314" max="2314" width="6.5" style="2" bestFit="1" customWidth="1"/>
    <col min="2315" max="2315" width="4.375" style="2" bestFit="1" customWidth="1"/>
    <col min="2316" max="2317" width="5" style="2" bestFit="1" customWidth="1"/>
    <col min="2318" max="2318" width="7.75" style="2" bestFit="1" customWidth="1"/>
    <col min="2319" max="2319" width="4.375" style="2" bestFit="1" customWidth="1"/>
    <col min="2320" max="2321" width="5" style="2" bestFit="1" customWidth="1"/>
    <col min="2322" max="2322" width="11" style="2" customWidth="1"/>
    <col min="2323" max="2533" width="9" style="2"/>
    <col min="2534" max="2534" width="6.625" style="2" bestFit="1" customWidth="1"/>
    <col min="2535" max="2535" width="39.25" style="2" customWidth="1"/>
    <col min="2536" max="2536" width="14.25" style="2" customWidth="1"/>
    <col min="2537" max="2537" width="6.75" style="2" bestFit="1" customWidth="1"/>
    <col min="2538" max="2538" width="4.375" style="2" bestFit="1" customWidth="1"/>
    <col min="2539" max="2539" width="5" style="2" bestFit="1" customWidth="1"/>
    <col min="2540" max="2540" width="6.25" style="2" customWidth="1"/>
    <col min="2541" max="2541" width="5.125" style="2" bestFit="1" customWidth="1"/>
    <col min="2542" max="2542" width="4.375" style="2" bestFit="1" customWidth="1"/>
    <col min="2543" max="2543" width="5.125" style="2" bestFit="1" customWidth="1"/>
    <col min="2544" max="2544" width="6.125" style="2" customWidth="1"/>
    <col min="2545" max="2545" width="5.125" style="2" bestFit="1" customWidth="1"/>
    <col min="2546" max="2546" width="4.375" style="2" bestFit="1" customWidth="1"/>
    <col min="2547" max="2547" width="5" style="2" bestFit="1" customWidth="1"/>
    <col min="2548" max="2548" width="6" style="2" customWidth="1"/>
    <col min="2549" max="2549" width="5.125" style="2" bestFit="1" customWidth="1"/>
    <col min="2550" max="2550" width="4.375" style="2" bestFit="1" customWidth="1"/>
    <col min="2551" max="2551" width="5" style="2" bestFit="1" customWidth="1"/>
    <col min="2552" max="2552" width="6.5" style="2" customWidth="1"/>
    <col min="2553" max="2553" width="7.125" style="2" customWidth="1"/>
    <col min="2554" max="2554" width="4.375" style="2" bestFit="1" customWidth="1"/>
    <col min="2555" max="2555" width="5" style="2" bestFit="1" customWidth="1"/>
    <col min="2556" max="2556" width="6.5" style="2" customWidth="1"/>
    <col min="2557" max="2557" width="11.125" style="2" customWidth="1"/>
    <col min="2558" max="2558" width="6" style="2" bestFit="1" customWidth="1"/>
    <col min="2559" max="2559" width="4.375" style="2" bestFit="1" customWidth="1"/>
    <col min="2560" max="2561" width="5" style="2" bestFit="1" customWidth="1"/>
    <col min="2562" max="2562" width="6.5" style="2" bestFit="1" customWidth="1"/>
    <col min="2563" max="2563" width="5.625" style="2" bestFit="1" customWidth="1"/>
    <col min="2564" max="2565" width="5" style="2" bestFit="1" customWidth="1"/>
    <col min="2566" max="2566" width="6.5" style="2" bestFit="1" customWidth="1"/>
    <col min="2567" max="2567" width="4.375" style="2" bestFit="1" customWidth="1"/>
    <col min="2568" max="2569" width="5" style="2" bestFit="1" customWidth="1"/>
    <col min="2570" max="2570" width="6.5" style="2" bestFit="1" customWidth="1"/>
    <col min="2571" max="2571" width="4.375" style="2" bestFit="1" customWidth="1"/>
    <col min="2572" max="2573" width="5" style="2" bestFit="1" customWidth="1"/>
    <col min="2574" max="2574" width="7.75" style="2" bestFit="1" customWidth="1"/>
    <col min="2575" max="2575" width="4.375" style="2" bestFit="1" customWidth="1"/>
    <col min="2576" max="2577" width="5" style="2" bestFit="1" customWidth="1"/>
    <col min="2578" max="2578" width="11" style="2" customWidth="1"/>
    <col min="2579" max="2789" width="9" style="2"/>
    <col min="2790" max="2790" width="6.625" style="2" bestFit="1" customWidth="1"/>
    <col min="2791" max="2791" width="39.25" style="2" customWidth="1"/>
    <col min="2792" max="2792" width="14.25" style="2" customWidth="1"/>
    <col min="2793" max="2793" width="6.75" style="2" bestFit="1" customWidth="1"/>
    <col min="2794" max="2794" width="4.375" style="2" bestFit="1" customWidth="1"/>
    <col min="2795" max="2795" width="5" style="2" bestFit="1" customWidth="1"/>
    <col min="2796" max="2796" width="6.25" style="2" customWidth="1"/>
    <col min="2797" max="2797" width="5.125" style="2" bestFit="1" customWidth="1"/>
    <col min="2798" max="2798" width="4.375" style="2" bestFit="1" customWidth="1"/>
    <col min="2799" max="2799" width="5.125" style="2" bestFit="1" customWidth="1"/>
    <col min="2800" max="2800" width="6.125" style="2" customWidth="1"/>
    <col min="2801" max="2801" width="5.125" style="2" bestFit="1" customWidth="1"/>
    <col min="2802" max="2802" width="4.375" style="2" bestFit="1" customWidth="1"/>
    <col min="2803" max="2803" width="5" style="2" bestFit="1" customWidth="1"/>
    <col min="2804" max="2804" width="6" style="2" customWidth="1"/>
    <col min="2805" max="2805" width="5.125" style="2" bestFit="1" customWidth="1"/>
    <col min="2806" max="2806" width="4.375" style="2" bestFit="1" customWidth="1"/>
    <col min="2807" max="2807" width="5" style="2" bestFit="1" customWidth="1"/>
    <col min="2808" max="2808" width="6.5" style="2" customWidth="1"/>
    <col min="2809" max="2809" width="7.125" style="2" customWidth="1"/>
    <col min="2810" max="2810" width="4.375" style="2" bestFit="1" customWidth="1"/>
    <col min="2811" max="2811" width="5" style="2" bestFit="1" customWidth="1"/>
    <col min="2812" max="2812" width="6.5" style="2" customWidth="1"/>
    <col min="2813" max="2813" width="11.125" style="2" customWidth="1"/>
    <col min="2814" max="2814" width="6" style="2" bestFit="1" customWidth="1"/>
    <col min="2815" max="2815" width="4.375" style="2" bestFit="1" customWidth="1"/>
    <col min="2816" max="2817" width="5" style="2" bestFit="1" customWidth="1"/>
    <col min="2818" max="2818" width="6.5" style="2" bestFit="1" customWidth="1"/>
    <col min="2819" max="2819" width="5.625" style="2" bestFit="1" customWidth="1"/>
    <col min="2820" max="2821" width="5" style="2" bestFit="1" customWidth="1"/>
    <col min="2822" max="2822" width="6.5" style="2" bestFit="1" customWidth="1"/>
    <col min="2823" max="2823" width="4.375" style="2" bestFit="1" customWidth="1"/>
    <col min="2824" max="2825" width="5" style="2" bestFit="1" customWidth="1"/>
    <col min="2826" max="2826" width="6.5" style="2" bestFit="1" customWidth="1"/>
    <col min="2827" max="2827" width="4.375" style="2" bestFit="1" customWidth="1"/>
    <col min="2828" max="2829" width="5" style="2" bestFit="1" customWidth="1"/>
    <col min="2830" max="2830" width="7.75" style="2" bestFit="1" customWidth="1"/>
    <col min="2831" max="2831" width="4.375" style="2" bestFit="1" customWidth="1"/>
    <col min="2832" max="2833" width="5" style="2" bestFit="1" customWidth="1"/>
    <col min="2834" max="2834" width="11" style="2" customWidth="1"/>
    <col min="2835" max="3045" width="9" style="2"/>
    <col min="3046" max="3046" width="6.625" style="2" bestFit="1" customWidth="1"/>
    <col min="3047" max="3047" width="39.25" style="2" customWidth="1"/>
    <col min="3048" max="3048" width="14.25" style="2" customWidth="1"/>
    <col min="3049" max="3049" width="6.75" style="2" bestFit="1" customWidth="1"/>
    <col min="3050" max="3050" width="4.375" style="2" bestFit="1" customWidth="1"/>
    <col min="3051" max="3051" width="5" style="2" bestFit="1" customWidth="1"/>
    <col min="3052" max="3052" width="6.25" style="2" customWidth="1"/>
    <col min="3053" max="3053" width="5.125" style="2" bestFit="1" customWidth="1"/>
    <col min="3054" max="3054" width="4.375" style="2" bestFit="1" customWidth="1"/>
    <col min="3055" max="3055" width="5.125" style="2" bestFit="1" customWidth="1"/>
    <col min="3056" max="3056" width="6.125" style="2" customWidth="1"/>
    <col min="3057" max="3057" width="5.125" style="2" bestFit="1" customWidth="1"/>
    <col min="3058" max="3058" width="4.375" style="2" bestFit="1" customWidth="1"/>
    <col min="3059" max="3059" width="5" style="2" bestFit="1" customWidth="1"/>
    <col min="3060" max="3060" width="6" style="2" customWidth="1"/>
    <col min="3061" max="3061" width="5.125" style="2" bestFit="1" customWidth="1"/>
    <col min="3062" max="3062" width="4.375" style="2" bestFit="1" customWidth="1"/>
    <col min="3063" max="3063" width="5" style="2" bestFit="1" customWidth="1"/>
    <col min="3064" max="3064" width="6.5" style="2" customWidth="1"/>
    <col min="3065" max="3065" width="7.125" style="2" customWidth="1"/>
    <col min="3066" max="3066" width="4.375" style="2" bestFit="1" customWidth="1"/>
    <col min="3067" max="3067" width="5" style="2" bestFit="1" customWidth="1"/>
    <col min="3068" max="3068" width="6.5" style="2" customWidth="1"/>
    <col min="3069" max="3069" width="11.125" style="2" customWidth="1"/>
    <col min="3070" max="3070" width="6" style="2" bestFit="1" customWidth="1"/>
    <col min="3071" max="3071" width="4.375" style="2" bestFit="1" customWidth="1"/>
    <col min="3072" max="3073" width="5" style="2" bestFit="1" customWidth="1"/>
    <col min="3074" max="3074" width="6.5" style="2" bestFit="1" customWidth="1"/>
    <col min="3075" max="3075" width="5.625" style="2" bestFit="1" customWidth="1"/>
    <col min="3076" max="3077" width="5" style="2" bestFit="1" customWidth="1"/>
    <col min="3078" max="3078" width="6.5" style="2" bestFit="1" customWidth="1"/>
    <col min="3079" max="3079" width="4.375" style="2" bestFit="1" customWidth="1"/>
    <col min="3080" max="3081" width="5" style="2" bestFit="1" customWidth="1"/>
    <col min="3082" max="3082" width="6.5" style="2" bestFit="1" customWidth="1"/>
    <col min="3083" max="3083" width="4.375" style="2" bestFit="1" customWidth="1"/>
    <col min="3084" max="3085" width="5" style="2" bestFit="1" customWidth="1"/>
    <col min="3086" max="3086" width="7.75" style="2" bestFit="1" customWidth="1"/>
    <col min="3087" max="3087" width="4.375" style="2" bestFit="1" customWidth="1"/>
    <col min="3088" max="3089" width="5" style="2" bestFit="1" customWidth="1"/>
    <col min="3090" max="3090" width="11" style="2" customWidth="1"/>
    <col min="3091" max="3301" width="9" style="2"/>
    <col min="3302" max="3302" width="6.625" style="2" bestFit="1" customWidth="1"/>
    <col min="3303" max="3303" width="39.25" style="2" customWidth="1"/>
    <col min="3304" max="3304" width="14.25" style="2" customWidth="1"/>
    <col min="3305" max="3305" width="6.75" style="2" bestFit="1" customWidth="1"/>
    <col min="3306" max="3306" width="4.375" style="2" bestFit="1" customWidth="1"/>
    <col min="3307" max="3307" width="5" style="2" bestFit="1" customWidth="1"/>
    <col min="3308" max="3308" width="6.25" style="2" customWidth="1"/>
    <col min="3309" max="3309" width="5.125" style="2" bestFit="1" customWidth="1"/>
    <col min="3310" max="3310" width="4.375" style="2" bestFit="1" customWidth="1"/>
    <col min="3311" max="3311" width="5.125" style="2" bestFit="1" customWidth="1"/>
    <col min="3312" max="3312" width="6.125" style="2" customWidth="1"/>
    <col min="3313" max="3313" width="5.125" style="2" bestFit="1" customWidth="1"/>
    <col min="3314" max="3314" width="4.375" style="2" bestFit="1" customWidth="1"/>
    <col min="3315" max="3315" width="5" style="2" bestFit="1" customWidth="1"/>
    <col min="3316" max="3316" width="6" style="2" customWidth="1"/>
    <col min="3317" max="3317" width="5.125" style="2" bestFit="1" customWidth="1"/>
    <col min="3318" max="3318" width="4.375" style="2" bestFit="1" customWidth="1"/>
    <col min="3319" max="3319" width="5" style="2" bestFit="1" customWidth="1"/>
    <col min="3320" max="3320" width="6.5" style="2" customWidth="1"/>
    <col min="3321" max="3321" width="7.125" style="2" customWidth="1"/>
    <col min="3322" max="3322" width="4.375" style="2" bestFit="1" customWidth="1"/>
    <col min="3323" max="3323" width="5" style="2" bestFit="1" customWidth="1"/>
    <col min="3324" max="3324" width="6.5" style="2" customWidth="1"/>
    <col min="3325" max="3325" width="11.125" style="2" customWidth="1"/>
    <col min="3326" max="3326" width="6" style="2" bestFit="1" customWidth="1"/>
    <col min="3327" max="3327" width="4.375" style="2" bestFit="1" customWidth="1"/>
    <col min="3328" max="3329" width="5" style="2" bestFit="1" customWidth="1"/>
    <col min="3330" max="3330" width="6.5" style="2" bestFit="1" customWidth="1"/>
    <col min="3331" max="3331" width="5.625" style="2" bestFit="1" customWidth="1"/>
    <col min="3332" max="3333" width="5" style="2" bestFit="1" customWidth="1"/>
    <col min="3334" max="3334" width="6.5" style="2" bestFit="1" customWidth="1"/>
    <col min="3335" max="3335" width="4.375" style="2" bestFit="1" customWidth="1"/>
    <col min="3336" max="3337" width="5" style="2" bestFit="1" customWidth="1"/>
    <col min="3338" max="3338" width="6.5" style="2" bestFit="1" customWidth="1"/>
    <col min="3339" max="3339" width="4.375" style="2" bestFit="1" customWidth="1"/>
    <col min="3340" max="3341" width="5" style="2" bestFit="1" customWidth="1"/>
    <col min="3342" max="3342" width="7.75" style="2" bestFit="1" customWidth="1"/>
    <col min="3343" max="3343" width="4.375" style="2" bestFit="1" customWidth="1"/>
    <col min="3344" max="3345" width="5" style="2" bestFit="1" customWidth="1"/>
    <col min="3346" max="3346" width="11" style="2" customWidth="1"/>
    <col min="3347" max="3557" width="9" style="2"/>
    <col min="3558" max="3558" width="6.625" style="2" bestFit="1" customWidth="1"/>
    <col min="3559" max="3559" width="39.25" style="2" customWidth="1"/>
    <col min="3560" max="3560" width="14.25" style="2" customWidth="1"/>
    <col min="3561" max="3561" width="6.75" style="2" bestFit="1" customWidth="1"/>
    <col min="3562" max="3562" width="4.375" style="2" bestFit="1" customWidth="1"/>
    <col min="3563" max="3563" width="5" style="2" bestFit="1" customWidth="1"/>
    <col min="3564" max="3564" width="6.25" style="2" customWidth="1"/>
    <col min="3565" max="3565" width="5.125" style="2" bestFit="1" customWidth="1"/>
    <col min="3566" max="3566" width="4.375" style="2" bestFit="1" customWidth="1"/>
    <col min="3567" max="3567" width="5.125" style="2" bestFit="1" customWidth="1"/>
    <col min="3568" max="3568" width="6.125" style="2" customWidth="1"/>
    <col min="3569" max="3569" width="5.125" style="2" bestFit="1" customWidth="1"/>
    <col min="3570" max="3570" width="4.375" style="2" bestFit="1" customWidth="1"/>
    <col min="3571" max="3571" width="5" style="2" bestFit="1" customWidth="1"/>
    <col min="3572" max="3572" width="6" style="2" customWidth="1"/>
    <col min="3573" max="3573" width="5.125" style="2" bestFit="1" customWidth="1"/>
    <col min="3574" max="3574" width="4.375" style="2" bestFit="1" customWidth="1"/>
    <col min="3575" max="3575" width="5" style="2" bestFit="1" customWidth="1"/>
    <col min="3576" max="3576" width="6.5" style="2" customWidth="1"/>
    <col min="3577" max="3577" width="7.125" style="2" customWidth="1"/>
    <col min="3578" max="3578" width="4.375" style="2" bestFit="1" customWidth="1"/>
    <col min="3579" max="3579" width="5" style="2" bestFit="1" customWidth="1"/>
    <col min="3580" max="3580" width="6.5" style="2" customWidth="1"/>
    <col min="3581" max="3581" width="11.125" style="2" customWidth="1"/>
    <col min="3582" max="3582" width="6" style="2" bestFit="1" customWidth="1"/>
    <col min="3583" max="3583" width="4.375" style="2" bestFit="1" customWidth="1"/>
    <col min="3584" max="3585" width="5" style="2" bestFit="1" customWidth="1"/>
    <col min="3586" max="3586" width="6.5" style="2" bestFit="1" customWidth="1"/>
    <col min="3587" max="3587" width="5.625" style="2" bestFit="1" customWidth="1"/>
    <col min="3588" max="3589" width="5" style="2" bestFit="1" customWidth="1"/>
    <col min="3590" max="3590" width="6.5" style="2" bestFit="1" customWidth="1"/>
    <col min="3591" max="3591" width="4.375" style="2" bestFit="1" customWidth="1"/>
    <col min="3592" max="3593" width="5" style="2" bestFit="1" customWidth="1"/>
    <col min="3594" max="3594" width="6.5" style="2" bestFit="1" customWidth="1"/>
    <col min="3595" max="3595" width="4.375" style="2" bestFit="1" customWidth="1"/>
    <col min="3596" max="3597" width="5" style="2" bestFit="1" customWidth="1"/>
    <col min="3598" max="3598" width="7.75" style="2" bestFit="1" customWidth="1"/>
    <col min="3599" max="3599" width="4.375" style="2" bestFit="1" customWidth="1"/>
    <col min="3600" max="3601" width="5" style="2" bestFit="1" customWidth="1"/>
    <col min="3602" max="3602" width="11" style="2" customWidth="1"/>
    <col min="3603" max="3813" width="9" style="2"/>
    <col min="3814" max="3814" width="6.625" style="2" bestFit="1" customWidth="1"/>
    <col min="3815" max="3815" width="39.25" style="2" customWidth="1"/>
    <col min="3816" max="3816" width="14.25" style="2" customWidth="1"/>
    <col min="3817" max="3817" width="6.75" style="2" bestFit="1" customWidth="1"/>
    <col min="3818" max="3818" width="4.375" style="2" bestFit="1" customWidth="1"/>
    <col min="3819" max="3819" width="5" style="2" bestFit="1" customWidth="1"/>
    <col min="3820" max="3820" width="6.25" style="2" customWidth="1"/>
    <col min="3821" max="3821" width="5.125" style="2" bestFit="1" customWidth="1"/>
    <col min="3822" max="3822" width="4.375" style="2" bestFit="1" customWidth="1"/>
    <col min="3823" max="3823" width="5.125" style="2" bestFit="1" customWidth="1"/>
    <col min="3824" max="3824" width="6.125" style="2" customWidth="1"/>
    <col min="3825" max="3825" width="5.125" style="2" bestFit="1" customWidth="1"/>
    <col min="3826" max="3826" width="4.375" style="2" bestFit="1" customWidth="1"/>
    <col min="3827" max="3827" width="5" style="2" bestFit="1" customWidth="1"/>
    <col min="3828" max="3828" width="6" style="2" customWidth="1"/>
    <col min="3829" max="3829" width="5.125" style="2" bestFit="1" customWidth="1"/>
    <col min="3830" max="3830" width="4.375" style="2" bestFit="1" customWidth="1"/>
    <col min="3831" max="3831" width="5" style="2" bestFit="1" customWidth="1"/>
    <col min="3832" max="3832" width="6.5" style="2" customWidth="1"/>
    <col min="3833" max="3833" width="7.125" style="2" customWidth="1"/>
    <col min="3834" max="3834" width="4.375" style="2" bestFit="1" customWidth="1"/>
    <col min="3835" max="3835" width="5" style="2" bestFit="1" customWidth="1"/>
    <col min="3836" max="3836" width="6.5" style="2" customWidth="1"/>
    <col min="3837" max="3837" width="11.125" style="2" customWidth="1"/>
    <col min="3838" max="3838" width="6" style="2" bestFit="1" customWidth="1"/>
    <col min="3839" max="3839" width="4.375" style="2" bestFit="1" customWidth="1"/>
    <col min="3840" max="3841" width="5" style="2" bestFit="1" customWidth="1"/>
    <col min="3842" max="3842" width="6.5" style="2" bestFit="1" customWidth="1"/>
    <col min="3843" max="3843" width="5.625" style="2" bestFit="1" customWidth="1"/>
    <col min="3844" max="3845" width="5" style="2" bestFit="1" customWidth="1"/>
    <col min="3846" max="3846" width="6.5" style="2" bestFit="1" customWidth="1"/>
    <col min="3847" max="3847" width="4.375" style="2" bestFit="1" customWidth="1"/>
    <col min="3848" max="3849" width="5" style="2" bestFit="1" customWidth="1"/>
    <col min="3850" max="3850" width="6.5" style="2" bestFit="1" customWidth="1"/>
    <col min="3851" max="3851" width="4.375" style="2" bestFit="1" customWidth="1"/>
    <col min="3852" max="3853" width="5" style="2" bestFit="1" customWidth="1"/>
    <col min="3854" max="3854" width="7.75" style="2" bestFit="1" customWidth="1"/>
    <col min="3855" max="3855" width="4.375" style="2" bestFit="1" customWidth="1"/>
    <col min="3856" max="3857" width="5" style="2" bestFit="1" customWidth="1"/>
    <col min="3858" max="3858" width="11" style="2" customWidth="1"/>
    <col min="3859" max="4069" width="9" style="2"/>
    <col min="4070" max="4070" width="6.625" style="2" bestFit="1" customWidth="1"/>
    <col min="4071" max="4071" width="39.25" style="2" customWidth="1"/>
    <col min="4072" max="4072" width="14.25" style="2" customWidth="1"/>
    <col min="4073" max="4073" width="6.75" style="2" bestFit="1" customWidth="1"/>
    <col min="4074" max="4074" width="4.375" style="2" bestFit="1" customWidth="1"/>
    <col min="4075" max="4075" width="5" style="2" bestFit="1" customWidth="1"/>
    <col min="4076" max="4076" width="6.25" style="2" customWidth="1"/>
    <col min="4077" max="4077" width="5.125" style="2" bestFit="1" customWidth="1"/>
    <col min="4078" max="4078" width="4.375" style="2" bestFit="1" customWidth="1"/>
    <col min="4079" max="4079" width="5.125" style="2" bestFit="1" customWidth="1"/>
    <col min="4080" max="4080" width="6.125" style="2" customWidth="1"/>
    <col min="4081" max="4081" width="5.125" style="2" bestFit="1" customWidth="1"/>
    <col min="4082" max="4082" width="4.375" style="2" bestFit="1" customWidth="1"/>
    <col min="4083" max="4083" width="5" style="2" bestFit="1" customWidth="1"/>
    <col min="4084" max="4084" width="6" style="2" customWidth="1"/>
    <col min="4085" max="4085" width="5.125" style="2" bestFit="1" customWidth="1"/>
    <col min="4086" max="4086" width="4.375" style="2" bestFit="1" customWidth="1"/>
    <col min="4087" max="4087" width="5" style="2" bestFit="1" customWidth="1"/>
    <col min="4088" max="4088" width="6.5" style="2" customWidth="1"/>
    <col min="4089" max="4089" width="7.125" style="2" customWidth="1"/>
    <col min="4090" max="4090" width="4.375" style="2" bestFit="1" customWidth="1"/>
    <col min="4091" max="4091" width="5" style="2" bestFit="1" customWidth="1"/>
    <col min="4092" max="4092" width="6.5" style="2" customWidth="1"/>
    <col min="4093" max="4093" width="11.125" style="2" customWidth="1"/>
    <col min="4094" max="4094" width="6" style="2" bestFit="1" customWidth="1"/>
    <col min="4095" max="4095" width="4.375" style="2" bestFit="1" customWidth="1"/>
    <col min="4096" max="4097" width="5" style="2" bestFit="1" customWidth="1"/>
    <col min="4098" max="4098" width="6.5" style="2" bestFit="1" customWidth="1"/>
    <col min="4099" max="4099" width="5.625" style="2" bestFit="1" customWidth="1"/>
    <col min="4100" max="4101" width="5" style="2" bestFit="1" customWidth="1"/>
    <col min="4102" max="4102" width="6.5" style="2" bestFit="1" customWidth="1"/>
    <col min="4103" max="4103" width="4.375" style="2" bestFit="1" customWidth="1"/>
    <col min="4104" max="4105" width="5" style="2" bestFit="1" customWidth="1"/>
    <col min="4106" max="4106" width="6.5" style="2" bestFit="1" customWidth="1"/>
    <col min="4107" max="4107" width="4.375" style="2" bestFit="1" customWidth="1"/>
    <col min="4108" max="4109" width="5" style="2" bestFit="1" customWidth="1"/>
    <col min="4110" max="4110" width="7.75" style="2" bestFit="1" customWidth="1"/>
    <col min="4111" max="4111" width="4.375" style="2" bestFit="1" customWidth="1"/>
    <col min="4112" max="4113" width="5" style="2" bestFit="1" customWidth="1"/>
    <col min="4114" max="4114" width="11" style="2" customWidth="1"/>
    <col min="4115" max="4325" width="9" style="2"/>
    <col min="4326" max="4326" width="6.625" style="2" bestFit="1" customWidth="1"/>
    <col min="4327" max="4327" width="39.25" style="2" customWidth="1"/>
    <col min="4328" max="4328" width="14.25" style="2" customWidth="1"/>
    <col min="4329" max="4329" width="6.75" style="2" bestFit="1" customWidth="1"/>
    <col min="4330" max="4330" width="4.375" style="2" bestFit="1" customWidth="1"/>
    <col min="4331" max="4331" width="5" style="2" bestFit="1" customWidth="1"/>
    <col min="4332" max="4332" width="6.25" style="2" customWidth="1"/>
    <col min="4333" max="4333" width="5.125" style="2" bestFit="1" customWidth="1"/>
    <col min="4334" max="4334" width="4.375" style="2" bestFit="1" customWidth="1"/>
    <col min="4335" max="4335" width="5.125" style="2" bestFit="1" customWidth="1"/>
    <col min="4336" max="4336" width="6.125" style="2" customWidth="1"/>
    <col min="4337" max="4337" width="5.125" style="2" bestFit="1" customWidth="1"/>
    <col min="4338" max="4338" width="4.375" style="2" bestFit="1" customWidth="1"/>
    <col min="4339" max="4339" width="5" style="2" bestFit="1" customWidth="1"/>
    <col min="4340" max="4340" width="6" style="2" customWidth="1"/>
    <col min="4341" max="4341" width="5.125" style="2" bestFit="1" customWidth="1"/>
    <col min="4342" max="4342" width="4.375" style="2" bestFit="1" customWidth="1"/>
    <col min="4343" max="4343" width="5" style="2" bestFit="1" customWidth="1"/>
    <col min="4344" max="4344" width="6.5" style="2" customWidth="1"/>
    <col min="4345" max="4345" width="7.125" style="2" customWidth="1"/>
    <col min="4346" max="4346" width="4.375" style="2" bestFit="1" customWidth="1"/>
    <col min="4347" max="4347" width="5" style="2" bestFit="1" customWidth="1"/>
    <col min="4348" max="4348" width="6.5" style="2" customWidth="1"/>
    <col min="4349" max="4349" width="11.125" style="2" customWidth="1"/>
    <col min="4350" max="4350" width="6" style="2" bestFit="1" customWidth="1"/>
    <col min="4351" max="4351" width="4.375" style="2" bestFit="1" customWidth="1"/>
    <col min="4352" max="4353" width="5" style="2" bestFit="1" customWidth="1"/>
    <col min="4354" max="4354" width="6.5" style="2" bestFit="1" customWidth="1"/>
    <col min="4355" max="4355" width="5.625" style="2" bestFit="1" customWidth="1"/>
    <col min="4356" max="4357" width="5" style="2" bestFit="1" customWidth="1"/>
    <col min="4358" max="4358" width="6.5" style="2" bestFit="1" customWidth="1"/>
    <col min="4359" max="4359" width="4.375" style="2" bestFit="1" customWidth="1"/>
    <col min="4360" max="4361" width="5" style="2" bestFit="1" customWidth="1"/>
    <col min="4362" max="4362" width="6.5" style="2" bestFit="1" customWidth="1"/>
    <col min="4363" max="4363" width="4.375" style="2" bestFit="1" customWidth="1"/>
    <col min="4364" max="4365" width="5" style="2" bestFit="1" customWidth="1"/>
    <col min="4366" max="4366" width="7.75" style="2" bestFit="1" customWidth="1"/>
    <col min="4367" max="4367" width="4.375" style="2" bestFit="1" customWidth="1"/>
    <col min="4368" max="4369" width="5" style="2" bestFit="1" customWidth="1"/>
    <col min="4370" max="4370" width="11" style="2" customWidth="1"/>
    <col min="4371" max="4581" width="9" style="2"/>
    <col min="4582" max="4582" width="6.625" style="2" bestFit="1" customWidth="1"/>
    <col min="4583" max="4583" width="39.25" style="2" customWidth="1"/>
    <col min="4584" max="4584" width="14.25" style="2" customWidth="1"/>
    <col min="4585" max="4585" width="6.75" style="2" bestFit="1" customWidth="1"/>
    <col min="4586" max="4586" width="4.375" style="2" bestFit="1" customWidth="1"/>
    <col min="4587" max="4587" width="5" style="2" bestFit="1" customWidth="1"/>
    <col min="4588" max="4588" width="6.25" style="2" customWidth="1"/>
    <col min="4589" max="4589" width="5.125" style="2" bestFit="1" customWidth="1"/>
    <col min="4590" max="4590" width="4.375" style="2" bestFit="1" customWidth="1"/>
    <col min="4591" max="4591" width="5.125" style="2" bestFit="1" customWidth="1"/>
    <col min="4592" max="4592" width="6.125" style="2" customWidth="1"/>
    <col min="4593" max="4593" width="5.125" style="2" bestFit="1" customWidth="1"/>
    <col min="4594" max="4594" width="4.375" style="2" bestFit="1" customWidth="1"/>
    <col min="4595" max="4595" width="5" style="2" bestFit="1" customWidth="1"/>
    <col min="4596" max="4596" width="6" style="2" customWidth="1"/>
    <col min="4597" max="4597" width="5.125" style="2" bestFit="1" customWidth="1"/>
    <col min="4598" max="4598" width="4.375" style="2" bestFit="1" customWidth="1"/>
    <col min="4599" max="4599" width="5" style="2" bestFit="1" customWidth="1"/>
    <col min="4600" max="4600" width="6.5" style="2" customWidth="1"/>
    <col min="4601" max="4601" width="7.125" style="2" customWidth="1"/>
    <col min="4602" max="4602" width="4.375" style="2" bestFit="1" customWidth="1"/>
    <col min="4603" max="4603" width="5" style="2" bestFit="1" customWidth="1"/>
    <col min="4604" max="4604" width="6.5" style="2" customWidth="1"/>
    <col min="4605" max="4605" width="11.125" style="2" customWidth="1"/>
    <col min="4606" max="4606" width="6" style="2" bestFit="1" customWidth="1"/>
    <col min="4607" max="4607" width="4.375" style="2" bestFit="1" customWidth="1"/>
    <col min="4608" max="4609" width="5" style="2" bestFit="1" customWidth="1"/>
    <col min="4610" max="4610" width="6.5" style="2" bestFit="1" customWidth="1"/>
    <col min="4611" max="4611" width="5.625" style="2" bestFit="1" customWidth="1"/>
    <col min="4612" max="4613" width="5" style="2" bestFit="1" customWidth="1"/>
    <col min="4614" max="4614" width="6.5" style="2" bestFit="1" customWidth="1"/>
    <col min="4615" max="4615" width="4.375" style="2" bestFit="1" customWidth="1"/>
    <col min="4616" max="4617" width="5" style="2" bestFit="1" customWidth="1"/>
    <col min="4618" max="4618" width="6.5" style="2" bestFit="1" customWidth="1"/>
    <col min="4619" max="4619" width="4.375" style="2" bestFit="1" customWidth="1"/>
    <col min="4620" max="4621" width="5" style="2" bestFit="1" customWidth="1"/>
    <col min="4622" max="4622" width="7.75" style="2" bestFit="1" customWidth="1"/>
    <col min="4623" max="4623" width="4.375" style="2" bestFit="1" customWidth="1"/>
    <col min="4624" max="4625" width="5" style="2" bestFit="1" customWidth="1"/>
    <col min="4626" max="4626" width="11" style="2" customWidth="1"/>
    <col min="4627" max="4837" width="9" style="2"/>
    <col min="4838" max="4838" width="6.625" style="2" bestFit="1" customWidth="1"/>
    <col min="4839" max="4839" width="39.25" style="2" customWidth="1"/>
    <col min="4840" max="4840" width="14.25" style="2" customWidth="1"/>
    <col min="4841" max="4841" width="6.75" style="2" bestFit="1" customWidth="1"/>
    <col min="4842" max="4842" width="4.375" style="2" bestFit="1" customWidth="1"/>
    <col min="4843" max="4843" width="5" style="2" bestFit="1" customWidth="1"/>
    <col min="4844" max="4844" width="6.25" style="2" customWidth="1"/>
    <col min="4845" max="4845" width="5.125" style="2" bestFit="1" customWidth="1"/>
    <col min="4846" max="4846" width="4.375" style="2" bestFit="1" customWidth="1"/>
    <col min="4847" max="4847" width="5.125" style="2" bestFit="1" customWidth="1"/>
    <col min="4848" max="4848" width="6.125" style="2" customWidth="1"/>
    <col min="4849" max="4849" width="5.125" style="2" bestFit="1" customWidth="1"/>
    <col min="4850" max="4850" width="4.375" style="2" bestFit="1" customWidth="1"/>
    <col min="4851" max="4851" width="5" style="2" bestFit="1" customWidth="1"/>
    <col min="4852" max="4852" width="6" style="2" customWidth="1"/>
    <col min="4853" max="4853" width="5.125" style="2" bestFit="1" customWidth="1"/>
    <col min="4854" max="4854" width="4.375" style="2" bestFit="1" customWidth="1"/>
    <col min="4855" max="4855" width="5" style="2" bestFit="1" customWidth="1"/>
    <col min="4856" max="4856" width="6.5" style="2" customWidth="1"/>
    <col min="4857" max="4857" width="7.125" style="2" customWidth="1"/>
    <col min="4858" max="4858" width="4.375" style="2" bestFit="1" customWidth="1"/>
    <col min="4859" max="4859" width="5" style="2" bestFit="1" customWidth="1"/>
    <col min="4860" max="4860" width="6.5" style="2" customWidth="1"/>
    <col min="4861" max="4861" width="11.125" style="2" customWidth="1"/>
    <col min="4862" max="4862" width="6" style="2" bestFit="1" customWidth="1"/>
    <col min="4863" max="4863" width="4.375" style="2" bestFit="1" customWidth="1"/>
    <col min="4864" max="4865" width="5" style="2" bestFit="1" customWidth="1"/>
    <col min="4866" max="4866" width="6.5" style="2" bestFit="1" customWidth="1"/>
    <col min="4867" max="4867" width="5.625" style="2" bestFit="1" customWidth="1"/>
    <col min="4868" max="4869" width="5" style="2" bestFit="1" customWidth="1"/>
    <col min="4870" max="4870" width="6.5" style="2" bestFit="1" customWidth="1"/>
    <col min="4871" max="4871" width="4.375" style="2" bestFit="1" customWidth="1"/>
    <col min="4872" max="4873" width="5" style="2" bestFit="1" customWidth="1"/>
    <col min="4874" max="4874" width="6.5" style="2" bestFit="1" customWidth="1"/>
    <col min="4875" max="4875" width="4.375" style="2" bestFit="1" customWidth="1"/>
    <col min="4876" max="4877" width="5" style="2" bestFit="1" customWidth="1"/>
    <col min="4878" max="4878" width="7.75" style="2" bestFit="1" customWidth="1"/>
    <col min="4879" max="4879" width="4.375" style="2" bestFit="1" customWidth="1"/>
    <col min="4880" max="4881" width="5" style="2" bestFit="1" customWidth="1"/>
    <col min="4882" max="4882" width="11" style="2" customWidth="1"/>
    <col min="4883" max="5093" width="9" style="2"/>
    <col min="5094" max="5094" width="6.625" style="2" bestFit="1" customWidth="1"/>
    <col min="5095" max="5095" width="39.25" style="2" customWidth="1"/>
    <col min="5096" max="5096" width="14.25" style="2" customWidth="1"/>
    <col min="5097" max="5097" width="6.75" style="2" bestFit="1" customWidth="1"/>
    <col min="5098" max="5098" width="4.375" style="2" bestFit="1" customWidth="1"/>
    <col min="5099" max="5099" width="5" style="2" bestFit="1" customWidth="1"/>
    <col min="5100" max="5100" width="6.25" style="2" customWidth="1"/>
    <col min="5101" max="5101" width="5.125" style="2" bestFit="1" customWidth="1"/>
    <col min="5102" max="5102" width="4.375" style="2" bestFit="1" customWidth="1"/>
    <col min="5103" max="5103" width="5.125" style="2" bestFit="1" customWidth="1"/>
    <col min="5104" max="5104" width="6.125" style="2" customWidth="1"/>
    <col min="5105" max="5105" width="5.125" style="2" bestFit="1" customWidth="1"/>
    <col min="5106" max="5106" width="4.375" style="2" bestFit="1" customWidth="1"/>
    <col min="5107" max="5107" width="5" style="2" bestFit="1" customWidth="1"/>
    <col min="5108" max="5108" width="6" style="2" customWidth="1"/>
    <col min="5109" max="5109" width="5.125" style="2" bestFit="1" customWidth="1"/>
    <col min="5110" max="5110" width="4.375" style="2" bestFit="1" customWidth="1"/>
    <col min="5111" max="5111" width="5" style="2" bestFit="1" customWidth="1"/>
    <col min="5112" max="5112" width="6.5" style="2" customWidth="1"/>
    <col min="5113" max="5113" width="7.125" style="2" customWidth="1"/>
    <col min="5114" max="5114" width="4.375" style="2" bestFit="1" customWidth="1"/>
    <col min="5115" max="5115" width="5" style="2" bestFit="1" customWidth="1"/>
    <col min="5116" max="5116" width="6.5" style="2" customWidth="1"/>
    <col min="5117" max="5117" width="11.125" style="2" customWidth="1"/>
    <col min="5118" max="5118" width="6" style="2" bestFit="1" customWidth="1"/>
    <col min="5119" max="5119" width="4.375" style="2" bestFit="1" customWidth="1"/>
    <col min="5120" max="5121" width="5" style="2" bestFit="1" customWidth="1"/>
    <col min="5122" max="5122" width="6.5" style="2" bestFit="1" customWidth="1"/>
    <col min="5123" max="5123" width="5.625" style="2" bestFit="1" customWidth="1"/>
    <col min="5124" max="5125" width="5" style="2" bestFit="1" customWidth="1"/>
    <col min="5126" max="5126" width="6.5" style="2" bestFit="1" customWidth="1"/>
    <col min="5127" max="5127" width="4.375" style="2" bestFit="1" customWidth="1"/>
    <col min="5128" max="5129" width="5" style="2" bestFit="1" customWidth="1"/>
    <col min="5130" max="5130" width="6.5" style="2" bestFit="1" customWidth="1"/>
    <col min="5131" max="5131" width="4.375" style="2" bestFit="1" customWidth="1"/>
    <col min="5132" max="5133" width="5" style="2" bestFit="1" customWidth="1"/>
    <col min="5134" max="5134" width="7.75" style="2" bestFit="1" customWidth="1"/>
    <col min="5135" max="5135" width="4.375" style="2" bestFit="1" customWidth="1"/>
    <col min="5136" max="5137" width="5" style="2" bestFit="1" customWidth="1"/>
    <col min="5138" max="5138" width="11" style="2" customWidth="1"/>
    <col min="5139" max="5349" width="9" style="2"/>
    <col min="5350" max="5350" width="6.625" style="2" bestFit="1" customWidth="1"/>
    <col min="5351" max="5351" width="39.25" style="2" customWidth="1"/>
    <col min="5352" max="5352" width="14.25" style="2" customWidth="1"/>
    <col min="5353" max="5353" width="6.75" style="2" bestFit="1" customWidth="1"/>
    <col min="5354" max="5354" width="4.375" style="2" bestFit="1" customWidth="1"/>
    <col min="5355" max="5355" width="5" style="2" bestFit="1" customWidth="1"/>
    <col min="5356" max="5356" width="6.25" style="2" customWidth="1"/>
    <col min="5357" max="5357" width="5.125" style="2" bestFit="1" customWidth="1"/>
    <col min="5358" max="5358" width="4.375" style="2" bestFit="1" customWidth="1"/>
    <col min="5359" max="5359" width="5.125" style="2" bestFit="1" customWidth="1"/>
    <col min="5360" max="5360" width="6.125" style="2" customWidth="1"/>
    <col min="5361" max="5361" width="5.125" style="2" bestFit="1" customWidth="1"/>
    <col min="5362" max="5362" width="4.375" style="2" bestFit="1" customWidth="1"/>
    <col min="5363" max="5363" width="5" style="2" bestFit="1" customWidth="1"/>
    <col min="5364" max="5364" width="6" style="2" customWidth="1"/>
    <col min="5365" max="5365" width="5.125" style="2" bestFit="1" customWidth="1"/>
    <col min="5366" max="5366" width="4.375" style="2" bestFit="1" customWidth="1"/>
    <col min="5367" max="5367" width="5" style="2" bestFit="1" customWidth="1"/>
    <col min="5368" max="5368" width="6.5" style="2" customWidth="1"/>
    <col min="5369" max="5369" width="7.125" style="2" customWidth="1"/>
    <col min="5370" max="5370" width="4.375" style="2" bestFit="1" customWidth="1"/>
    <col min="5371" max="5371" width="5" style="2" bestFit="1" customWidth="1"/>
    <col min="5372" max="5372" width="6.5" style="2" customWidth="1"/>
    <col min="5373" max="5373" width="11.125" style="2" customWidth="1"/>
    <col min="5374" max="5374" width="6" style="2" bestFit="1" customWidth="1"/>
    <col min="5375" max="5375" width="4.375" style="2" bestFit="1" customWidth="1"/>
    <col min="5376" max="5377" width="5" style="2" bestFit="1" customWidth="1"/>
    <col min="5378" max="5378" width="6.5" style="2" bestFit="1" customWidth="1"/>
    <col min="5379" max="5379" width="5.625" style="2" bestFit="1" customWidth="1"/>
    <col min="5380" max="5381" width="5" style="2" bestFit="1" customWidth="1"/>
    <col min="5382" max="5382" width="6.5" style="2" bestFit="1" customWidth="1"/>
    <col min="5383" max="5383" width="4.375" style="2" bestFit="1" customWidth="1"/>
    <col min="5384" max="5385" width="5" style="2" bestFit="1" customWidth="1"/>
    <col min="5386" max="5386" width="6.5" style="2" bestFit="1" customWidth="1"/>
    <col min="5387" max="5387" width="4.375" style="2" bestFit="1" customWidth="1"/>
    <col min="5388" max="5389" width="5" style="2" bestFit="1" customWidth="1"/>
    <col min="5390" max="5390" width="7.75" style="2" bestFit="1" customWidth="1"/>
    <col min="5391" max="5391" width="4.375" style="2" bestFit="1" customWidth="1"/>
    <col min="5392" max="5393" width="5" style="2" bestFit="1" customWidth="1"/>
    <col min="5394" max="5394" width="11" style="2" customWidth="1"/>
    <col min="5395" max="5605" width="9" style="2"/>
    <col min="5606" max="5606" width="6.625" style="2" bestFit="1" customWidth="1"/>
    <col min="5607" max="5607" width="39.25" style="2" customWidth="1"/>
    <col min="5608" max="5608" width="14.25" style="2" customWidth="1"/>
    <col min="5609" max="5609" width="6.75" style="2" bestFit="1" customWidth="1"/>
    <col min="5610" max="5610" width="4.375" style="2" bestFit="1" customWidth="1"/>
    <col min="5611" max="5611" width="5" style="2" bestFit="1" customWidth="1"/>
    <col min="5612" max="5612" width="6.25" style="2" customWidth="1"/>
    <col min="5613" max="5613" width="5.125" style="2" bestFit="1" customWidth="1"/>
    <col min="5614" max="5614" width="4.375" style="2" bestFit="1" customWidth="1"/>
    <col min="5615" max="5615" width="5.125" style="2" bestFit="1" customWidth="1"/>
    <col min="5616" max="5616" width="6.125" style="2" customWidth="1"/>
    <col min="5617" max="5617" width="5.125" style="2" bestFit="1" customWidth="1"/>
    <col min="5618" max="5618" width="4.375" style="2" bestFit="1" customWidth="1"/>
    <col min="5619" max="5619" width="5" style="2" bestFit="1" customWidth="1"/>
    <col min="5620" max="5620" width="6" style="2" customWidth="1"/>
    <col min="5621" max="5621" width="5.125" style="2" bestFit="1" customWidth="1"/>
    <col min="5622" max="5622" width="4.375" style="2" bestFit="1" customWidth="1"/>
    <col min="5623" max="5623" width="5" style="2" bestFit="1" customWidth="1"/>
    <col min="5624" max="5624" width="6.5" style="2" customWidth="1"/>
    <col min="5625" max="5625" width="7.125" style="2" customWidth="1"/>
    <col min="5626" max="5626" width="4.375" style="2" bestFit="1" customWidth="1"/>
    <col min="5627" max="5627" width="5" style="2" bestFit="1" customWidth="1"/>
    <col min="5628" max="5628" width="6.5" style="2" customWidth="1"/>
    <col min="5629" max="5629" width="11.125" style="2" customWidth="1"/>
    <col min="5630" max="5630" width="6" style="2" bestFit="1" customWidth="1"/>
    <col min="5631" max="5631" width="4.375" style="2" bestFit="1" customWidth="1"/>
    <col min="5632" max="5633" width="5" style="2" bestFit="1" customWidth="1"/>
    <col min="5634" max="5634" width="6.5" style="2" bestFit="1" customWidth="1"/>
    <col min="5635" max="5635" width="5.625" style="2" bestFit="1" customWidth="1"/>
    <col min="5636" max="5637" width="5" style="2" bestFit="1" customWidth="1"/>
    <col min="5638" max="5638" width="6.5" style="2" bestFit="1" customWidth="1"/>
    <col min="5639" max="5639" width="4.375" style="2" bestFit="1" customWidth="1"/>
    <col min="5640" max="5641" width="5" style="2" bestFit="1" customWidth="1"/>
    <col min="5642" max="5642" width="6.5" style="2" bestFit="1" customWidth="1"/>
    <col min="5643" max="5643" width="4.375" style="2" bestFit="1" customWidth="1"/>
    <col min="5644" max="5645" width="5" style="2" bestFit="1" customWidth="1"/>
    <col min="5646" max="5646" width="7.75" style="2" bestFit="1" customWidth="1"/>
    <col min="5647" max="5647" width="4.375" style="2" bestFit="1" customWidth="1"/>
    <col min="5648" max="5649" width="5" style="2" bestFit="1" customWidth="1"/>
    <col min="5650" max="5650" width="11" style="2" customWidth="1"/>
    <col min="5651" max="5861" width="9" style="2"/>
    <col min="5862" max="5862" width="6.625" style="2" bestFit="1" customWidth="1"/>
    <col min="5863" max="5863" width="39.25" style="2" customWidth="1"/>
    <col min="5864" max="5864" width="14.25" style="2" customWidth="1"/>
    <col min="5865" max="5865" width="6.75" style="2" bestFit="1" customWidth="1"/>
    <col min="5866" max="5866" width="4.375" style="2" bestFit="1" customWidth="1"/>
    <col min="5867" max="5867" width="5" style="2" bestFit="1" customWidth="1"/>
    <col min="5868" max="5868" width="6.25" style="2" customWidth="1"/>
    <col min="5869" max="5869" width="5.125" style="2" bestFit="1" customWidth="1"/>
    <col min="5870" max="5870" width="4.375" style="2" bestFit="1" customWidth="1"/>
    <col min="5871" max="5871" width="5.125" style="2" bestFit="1" customWidth="1"/>
    <col min="5872" max="5872" width="6.125" style="2" customWidth="1"/>
    <col min="5873" max="5873" width="5.125" style="2" bestFit="1" customWidth="1"/>
    <col min="5874" max="5874" width="4.375" style="2" bestFit="1" customWidth="1"/>
    <col min="5875" max="5875" width="5" style="2" bestFit="1" customWidth="1"/>
    <col min="5876" max="5876" width="6" style="2" customWidth="1"/>
    <col min="5877" max="5877" width="5.125" style="2" bestFit="1" customWidth="1"/>
    <col min="5878" max="5878" width="4.375" style="2" bestFit="1" customWidth="1"/>
    <col min="5879" max="5879" width="5" style="2" bestFit="1" customWidth="1"/>
    <col min="5880" max="5880" width="6.5" style="2" customWidth="1"/>
    <col min="5881" max="5881" width="7.125" style="2" customWidth="1"/>
    <col min="5882" max="5882" width="4.375" style="2" bestFit="1" customWidth="1"/>
    <col min="5883" max="5883" width="5" style="2" bestFit="1" customWidth="1"/>
    <col min="5884" max="5884" width="6.5" style="2" customWidth="1"/>
    <col min="5885" max="5885" width="11.125" style="2" customWidth="1"/>
    <col min="5886" max="5886" width="6" style="2" bestFit="1" customWidth="1"/>
    <col min="5887" max="5887" width="4.375" style="2" bestFit="1" customWidth="1"/>
    <col min="5888" max="5889" width="5" style="2" bestFit="1" customWidth="1"/>
    <col min="5890" max="5890" width="6.5" style="2" bestFit="1" customWidth="1"/>
    <col min="5891" max="5891" width="5.625" style="2" bestFit="1" customWidth="1"/>
    <col min="5892" max="5893" width="5" style="2" bestFit="1" customWidth="1"/>
    <col min="5894" max="5894" width="6.5" style="2" bestFit="1" customWidth="1"/>
    <col min="5895" max="5895" width="4.375" style="2" bestFit="1" customWidth="1"/>
    <col min="5896" max="5897" width="5" style="2" bestFit="1" customWidth="1"/>
    <col min="5898" max="5898" width="6.5" style="2" bestFit="1" customWidth="1"/>
    <col min="5899" max="5899" width="4.375" style="2" bestFit="1" customWidth="1"/>
    <col min="5900" max="5901" width="5" style="2" bestFit="1" customWidth="1"/>
    <col min="5902" max="5902" width="7.75" style="2" bestFit="1" customWidth="1"/>
    <col min="5903" max="5903" width="4.375" style="2" bestFit="1" customWidth="1"/>
    <col min="5904" max="5905" width="5" style="2" bestFit="1" customWidth="1"/>
    <col min="5906" max="5906" width="11" style="2" customWidth="1"/>
    <col min="5907" max="6117" width="9" style="2"/>
    <col min="6118" max="6118" width="6.625" style="2" bestFit="1" customWidth="1"/>
    <col min="6119" max="6119" width="39.25" style="2" customWidth="1"/>
    <col min="6120" max="6120" width="14.25" style="2" customWidth="1"/>
    <col min="6121" max="6121" width="6.75" style="2" bestFit="1" customWidth="1"/>
    <col min="6122" max="6122" width="4.375" style="2" bestFit="1" customWidth="1"/>
    <col min="6123" max="6123" width="5" style="2" bestFit="1" customWidth="1"/>
    <col min="6124" max="6124" width="6.25" style="2" customWidth="1"/>
    <col min="6125" max="6125" width="5.125" style="2" bestFit="1" customWidth="1"/>
    <col min="6126" max="6126" width="4.375" style="2" bestFit="1" customWidth="1"/>
    <col min="6127" max="6127" width="5.125" style="2" bestFit="1" customWidth="1"/>
    <col min="6128" max="6128" width="6.125" style="2" customWidth="1"/>
    <col min="6129" max="6129" width="5.125" style="2" bestFit="1" customWidth="1"/>
    <col min="6130" max="6130" width="4.375" style="2" bestFit="1" customWidth="1"/>
    <col min="6131" max="6131" width="5" style="2" bestFit="1" customWidth="1"/>
    <col min="6132" max="6132" width="6" style="2" customWidth="1"/>
    <col min="6133" max="6133" width="5.125" style="2" bestFit="1" customWidth="1"/>
    <col min="6134" max="6134" width="4.375" style="2" bestFit="1" customWidth="1"/>
    <col min="6135" max="6135" width="5" style="2" bestFit="1" customWidth="1"/>
    <col min="6136" max="6136" width="6.5" style="2" customWidth="1"/>
    <col min="6137" max="6137" width="7.125" style="2" customWidth="1"/>
    <col min="6138" max="6138" width="4.375" style="2" bestFit="1" customWidth="1"/>
    <col min="6139" max="6139" width="5" style="2" bestFit="1" customWidth="1"/>
    <col min="6140" max="6140" width="6.5" style="2" customWidth="1"/>
    <col min="6141" max="6141" width="11.125" style="2" customWidth="1"/>
    <col min="6142" max="6142" width="6" style="2" bestFit="1" customWidth="1"/>
    <col min="6143" max="6143" width="4.375" style="2" bestFit="1" customWidth="1"/>
    <col min="6144" max="6145" width="5" style="2" bestFit="1" customWidth="1"/>
    <col min="6146" max="6146" width="6.5" style="2" bestFit="1" customWidth="1"/>
    <col min="6147" max="6147" width="5.625" style="2" bestFit="1" customWidth="1"/>
    <col min="6148" max="6149" width="5" style="2" bestFit="1" customWidth="1"/>
    <col min="6150" max="6150" width="6.5" style="2" bestFit="1" customWidth="1"/>
    <col min="6151" max="6151" width="4.375" style="2" bestFit="1" customWidth="1"/>
    <col min="6152" max="6153" width="5" style="2" bestFit="1" customWidth="1"/>
    <col min="6154" max="6154" width="6.5" style="2" bestFit="1" customWidth="1"/>
    <col min="6155" max="6155" width="4.375" style="2" bestFit="1" customWidth="1"/>
    <col min="6156" max="6157" width="5" style="2" bestFit="1" customWidth="1"/>
    <col min="6158" max="6158" width="7.75" style="2" bestFit="1" customWidth="1"/>
    <col min="6159" max="6159" width="4.375" style="2" bestFit="1" customWidth="1"/>
    <col min="6160" max="6161" width="5" style="2" bestFit="1" customWidth="1"/>
    <col min="6162" max="6162" width="11" style="2" customWidth="1"/>
    <col min="6163" max="6373" width="9" style="2"/>
    <col min="6374" max="6374" width="6.625" style="2" bestFit="1" customWidth="1"/>
    <col min="6375" max="6375" width="39.25" style="2" customWidth="1"/>
    <col min="6376" max="6376" width="14.25" style="2" customWidth="1"/>
    <col min="6377" max="6377" width="6.75" style="2" bestFit="1" customWidth="1"/>
    <col min="6378" max="6378" width="4.375" style="2" bestFit="1" customWidth="1"/>
    <col min="6379" max="6379" width="5" style="2" bestFit="1" customWidth="1"/>
    <col min="6380" max="6380" width="6.25" style="2" customWidth="1"/>
    <col min="6381" max="6381" width="5.125" style="2" bestFit="1" customWidth="1"/>
    <col min="6382" max="6382" width="4.375" style="2" bestFit="1" customWidth="1"/>
    <col min="6383" max="6383" width="5.125" style="2" bestFit="1" customWidth="1"/>
    <col min="6384" max="6384" width="6.125" style="2" customWidth="1"/>
    <col min="6385" max="6385" width="5.125" style="2" bestFit="1" customWidth="1"/>
    <col min="6386" max="6386" width="4.375" style="2" bestFit="1" customWidth="1"/>
    <col min="6387" max="6387" width="5" style="2" bestFit="1" customWidth="1"/>
    <col min="6388" max="6388" width="6" style="2" customWidth="1"/>
    <col min="6389" max="6389" width="5.125" style="2" bestFit="1" customWidth="1"/>
    <col min="6390" max="6390" width="4.375" style="2" bestFit="1" customWidth="1"/>
    <col min="6391" max="6391" width="5" style="2" bestFit="1" customWidth="1"/>
    <col min="6392" max="6392" width="6.5" style="2" customWidth="1"/>
    <col min="6393" max="6393" width="7.125" style="2" customWidth="1"/>
    <col min="6394" max="6394" width="4.375" style="2" bestFit="1" customWidth="1"/>
    <col min="6395" max="6395" width="5" style="2" bestFit="1" customWidth="1"/>
    <col min="6396" max="6396" width="6.5" style="2" customWidth="1"/>
    <col min="6397" max="6397" width="11.125" style="2" customWidth="1"/>
    <col min="6398" max="6398" width="6" style="2" bestFit="1" customWidth="1"/>
    <col min="6399" max="6399" width="4.375" style="2" bestFit="1" customWidth="1"/>
    <col min="6400" max="6401" width="5" style="2" bestFit="1" customWidth="1"/>
    <col min="6402" max="6402" width="6.5" style="2" bestFit="1" customWidth="1"/>
    <col min="6403" max="6403" width="5.625" style="2" bestFit="1" customWidth="1"/>
    <col min="6404" max="6405" width="5" style="2" bestFit="1" customWidth="1"/>
    <col min="6406" max="6406" width="6.5" style="2" bestFit="1" customWidth="1"/>
    <col min="6407" max="6407" width="4.375" style="2" bestFit="1" customWidth="1"/>
    <col min="6408" max="6409" width="5" style="2" bestFit="1" customWidth="1"/>
    <col min="6410" max="6410" width="6.5" style="2" bestFit="1" customWidth="1"/>
    <col min="6411" max="6411" width="4.375" style="2" bestFit="1" customWidth="1"/>
    <col min="6412" max="6413" width="5" style="2" bestFit="1" customWidth="1"/>
    <col min="6414" max="6414" width="7.75" style="2" bestFit="1" customWidth="1"/>
    <col min="6415" max="6415" width="4.375" style="2" bestFit="1" customWidth="1"/>
    <col min="6416" max="6417" width="5" style="2" bestFit="1" customWidth="1"/>
    <col min="6418" max="6418" width="11" style="2" customWidth="1"/>
    <col min="6419" max="6629" width="9" style="2"/>
    <col min="6630" max="6630" width="6.625" style="2" bestFit="1" customWidth="1"/>
    <col min="6631" max="6631" width="39.25" style="2" customWidth="1"/>
    <col min="6632" max="6632" width="14.25" style="2" customWidth="1"/>
    <col min="6633" max="6633" width="6.75" style="2" bestFit="1" customWidth="1"/>
    <col min="6634" max="6634" width="4.375" style="2" bestFit="1" customWidth="1"/>
    <col min="6635" max="6635" width="5" style="2" bestFit="1" customWidth="1"/>
    <col min="6636" max="6636" width="6.25" style="2" customWidth="1"/>
    <col min="6637" max="6637" width="5.125" style="2" bestFit="1" customWidth="1"/>
    <col min="6638" max="6638" width="4.375" style="2" bestFit="1" customWidth="1"/>
    <col min="6639" max="6639" width="5.125" style="2" bestFit="1" customWidth="1"/>
    <col min="6640" max="6640" width="6.125" style="2" customWidth="1"/>
    <col min="6641" max="6641" width="5.125" style="2" bestFit="1" customWidth="1"/>
    <col min="6642" max="6642" width="4.375" style="2" bestFit="1" customWidth="1"/>
    <col min="6643" max="6643" width="5" style="2" bestFit="1" customWidth="1"/>
    <col min="6644" max="6644" width="6" style="2" customWidth="1"/>
    <col min="6645" max="6645" width="5.125" style="2" bestFit="1" customWidth="1"/>
    <col min="6646" max="6646" width="4.375" style="2" bestFit="1" customWidth="1"/>
    <col min="6647" max="6647" width="5" style="2" bestFit="1" customWidth="1"/>
    <col min="6648" max="6648" width="6.5" style="2" customWidth="1"/>
    <col min="6649" max="6649" width="7.125" style="2" customWidth="1"/>
    <col min="6650" max="6650" width="4.375" style="2" bestFit="1" customWidth="1"/>
    <col min="6651" max="6651" width="5" style="2" bestFit="1" customWidth="1"/>
    <col min="6652" max="6652" width="6.5" style="2" customWidth="1"/>
    <col min="6653" max="6653" width="11.125" style="2" customWidth="1"/>
    <col min="6654" max="6654" width="6" style="2" bestFit="1" customWidth="1"/>
    <col min="6655" max="6655" width="4.375" style="2" bestFit="1" customWidth="1"/>
    <col min="6656" max="6657" width="5" style="2" bestFit="1" customWidth="1"/>
    <col min="6658" max="6658" width="6.5" style="2" bestFit="1" customWidth="1"/>
    <col min="6659" max="6659" width="5.625" style="2" bestFit="1" customWidth="1"/>
    <col min="6660" max="6661" width="5" style="2" bestFit="1" customWidth="1"/>
    <col min="6662" max="6662" width="6.5" style="2" bestFit="1" customWidth="1"/>
    <col min="6663" max="6663" width="4.375" style="2" bestFit="1" customWidth="1"/>
    <col min="6664" max="6665" width="5" style="2" bestFit="1" customWidth="1"/>
    <col min="6666" max="6666" width="6.5" style="2" bestFit="1" customWidth="1"/>
    <col min="6667" max="6667" width="4.375" style="2" bestFit="1" customWidth="1"/>
    <col min="6668" max="6669" width="5" style="2" bestFit="1" customWidth="1"/>
    <col min="6670" max="6670" width="7.75" style="2" bestFit="1" customWidth="1"/>
    <col min="6671" max="6671" width="4.375" style="2" bestFit="1" customWidth="1"/>
    <col min="6672" max="6673" width="5" style="2" bestFit="1" customWidth="1"/>
    <col min="6674" max="6674" width="11" style="2" customWidth="1"/>
    <col min="6675" max="6885" width="9" style="2"/>
    <col min="6886" max="6886" width="6.625" style="2" bestFit="1" customWidth="1"/>
    <col min="6887" max="6887" width="39.25" style="2" customWidth="1"/>
    <col min="6888" max="6888" width="14.25" style="2" customWidth="1"/>
    <col min="6889" max="6889" width="6.75" style="2" bestFit="1" customWidth="1"/>
    <col min="6890" max="6890" width="4.375" style="2" bestFit="1" customWidth="1"/>
    <col min="6891" max="6891" width="5" style="2" bestFit="1" customWidth="1"/>
    <col min="6892" max="6892" width="6.25" style="2" customWidth="1"/>
    <col min="6893" max="6893" width="5.125" style="2" bestFit="1" customWidth="1"/>
    <col min="6894" max="6894" width="4.375" style="2" bestFit="1" customWidth="1"/>
    <col min="6895" max="6895" width="5.125" style="2" bestFit="1" customWidth="1"/>
    <col min="6896" max="6896" width="6.125" style="2" customWidth="1"/>
    <col min="6897" max="6897" width="5.125" style="2" bestFit="1" customWidth="1"/>
    <col min="6898" max="6898" width="4.375" style="2" bestFit="1" customWidth="1"/>
    <col min="6899" max="6899" width="5" style="2" bestFit="1" customWidth="1"/>
    <col min="6900" max="6900" width="6" style="2" customWidth="1"/>
    <col min="6901" max="6901" width="5.125" style="2" bestFit="1" customWidth="1"/>
    <col min="6902" max="6902" width="4.375" style="2" bestFit="1" customWidth="1"/>
    <col min="6903" max="6903" width="5" style="2" bestFit="1" customWidth="1"/>
    <col min="6904" max="6904" width="6.5" style="2" customWidth="1"/>
    <col min="6905" max="6905" width="7.125" style="2" customWidth="1"/>
    <col min="6906" max="6906" width="4.375" style="2" bestFit="1" customWidth="1"/>
    <col min="6907" max="6907" width="5" style="2" bestFit="1" customWidth="1"/>
    <col min="6908" max="6908" width="6.5" style="2" customWidth="1"/>
    <col min="6909" max="6909" width="11.125" style="2" customWidth="1"/>
    <col min="6910" max="6910" width="6" style="2" bestFit="1" customWidth="1"/>
    <col min="6911" max="6911" width="4.375" style="2" bestFit="1" customWidth="1"/>
    <col min="6912" max="6913" width="5" style="2" bestFit="1" customWidth="1"/>
    <col min="6914" max="6914" width="6.5" style="2" bestFit="1" customWidth="1"/>
    <col min="6915" max="6915" width="5.625" style="2" bestFit="1" customWidth="1"/>
    <col min="6916" max="6917" width="5" style="2" bestFit="1" customWidth="1"/>
    <col min="6918" max="6918" width="6.5" style="2" bestFit="1" customWidth="1"/>
    <col min="6919" max="6919" width="4.375" style="2" bestFit="1" customWidth="1"/>
    <col min="6920" max="6921" width="5" style="2" bestFit="1" customWidth="1"/>
    <col min="6922" max="6922" width="6.5" style="2" bestFit="1" customWidth="1"/>
    <col min="6923" max="6923" width="4.375" style="2" bestFit="1" customWidth="1"/>
    <col min="6924" max="6925" width="5" style="2" bestFit="1" customWidth="1"/>
    <col min="6926" max="6926" width="7.75" style="2" bestFit="1" customWidth="1"/>
    <col min="6927" max="6927" width="4.375" style="2" bestFit="1" customWidth="1"/>
    <col min="6928" max="6929" width="5" style="2" bestFit="1" customWidth="1"/>
    <col min="6930" max="6930" width="11" style="2" customWidth="1"/>
    <col min="6931" max="7141" width="9" style="2"/>
    <col min="7142" max="7142" width="6.625" style="2" bestFit="1" customWidth="1"/>
    <col min="7143" max="7143" width="39.25" style="2" customWidth="1"/>
    <col min="7144" max="7144" width="14.25" style="2" customWidth="1"/>
    <col min="7145" max="7145" width="6.75" style="2" bestFit="1" customWidth="1"/>
    <col min="7146" max="7146" width="4.375" style="2" bestFit="1" customWidth="1"/>
    <col min="7147" max="7147" width="5" style="2" bestFit="1" customWidth="1"/>
    <col min="7148" max="7148" width="6.25" style="2" customWidth="1"/>
    <col min="7149" max="7149" width="5.125" style="2" bestFit="1" customWidth="1"/>
    <col min="7150" max="7150" width="4.375" style="2" bestFit="1" customWidth="1"/>
    <col min="7151" max="7151" width="5.125" style="2" bestFit="1" customWidth="1"/>
    <col min="7152" max="7152" width="6.125" style="2" customWidth="1"/>
    <col min="7153" max="7153" width="5.125" style="2" bestFit="1" customWidth="1"/>
    <col min="7154" max="7154" width="4.375" style="2" bestFit="1" customWidth="1"/>
    <col min="7155" max="7155" width="5" style="2" bestFit="1" customWidth="1"/>
    <col min="7156" max="7156" width="6" style="2" customWidth="1"/>
    <col min="7157" max="7157" width="5.125" style="2" bestFit="1" customWidth="1"/>
    <col min="7158" max="7158" width="4.375" style="2" bestFit="1" customWidth="1"/>
    <col min="7159" max="7159" width="5" style="2" bestFit="1" customWidth="1"/>
    <col min="7160" max="7160" width="6.5" style="2" customWidth="1"/>
    <col min="7161" max="7161" width="7.125" style="2" customWidth="1"/>
    <col min="7162" max="7162" width="4.375" style="2" bestFit="1" customWidth="1"/>
    <col min="7163" max="7163" width="5" style="2" bestFit="1" customWidth="1"/>
    <col min="7164" max="7164" width="6.5" style="2" customWidth="1"/>
    <col min="7165" max="7165" width="11.125" style="2" customWidth="1"/>
    <col min="7166" max="7166" width="6" style="2" bestFit="1" customWidth="1"/>
    <col min="7167" max="7167" width="4.375" style="2" bestFit="1" customWidth="1"/>
    <col min="7168" max="7169" width="5" style="2" bestFit="1" customWidth="1"/>
    <col min="7170" max="7170" width="6.5" style="2" bestFit="1" customWidth="1"/>
    <col min="7171" max="7171" width="5.625" style="2" bestFit="1" customWidth="1"/>
    <col min="7172" max="7173" width="5" style="2" bestFit="1" customWidth="1"/>
    <col min="7174" max="7174" width="6.5" style="2" bestFit="1" customWidth="1"/>
    <col min="7175" max="7175" width="4.375" style="2" bestFit="1" customWidth="1"/>
    <col min="7176" max="7177" width="5" style="2" bestFit="1" customWidth="1"/>
    <col min="7178" max="7178" width="6.5" style="2" bestFit="1" customWidth="1"/>
    <col min="7179" max="7179" width="4.375" style="2" bestFit="1" customWidth="1"/>
    <col min="7180" max="7181" width="5" style="2" bestFit="1" customWidth="1"/>
    <col min="7182" max="7182" width="7.75" style="2" bestFit="1" customWidth="1"/>
    <col min="7183" max="7183" width="4.375" style="2" bestFit="1" customWidth="1"/>
    <col min="7184" max="7185" width="5" style="2" bestFit="1" customWidth="1"/>
    <col min="7186" max="7186" width="11" style="2" customWidth="1"/>
    <col min="7187" max="7397" width="9" style="2"/>
    <col min="7398" max="7398" width="6.625" style="2" bestFit="1" customWidth="1"/>
    <col min="7399" max="7399" width="39.25" style="2" customWidth="1"/>
    <col min="7400" max="7400" width="14.25" style="2" customWidth="1"/>
    <col min="7401" max="7401" width="6.75" style="2" bestFit="1" customWidth="1"/>
    <col min="7402" max="7402" width="4.375" style="2" bestFit="1" customWidth="1"/>
    <col min="7403" max="7403" width="5" style="2" bestFit="1" customWidth="1"/>
    <col min="7404" max="7404" width="6.25" style="2" customWidth="1"/>
    <col min="7405" max="7405" width="5.125" style="2" bestFit="1" customWidth="1"/>
    <col min="7406" max="7406" width="4.375" style="2" bestFit="1" customWidth="1"/>
    <col min="7407" max="7407" width="5.125" style="2" bestFit="1" customWidth="1"/>
    <col min="7408" max="7408" width="6.125" style="2" customWidth="1"/>
    <col min="7409" max="7409" width="5.125" style="2" bestFit="1" customWidth="1"/>
    <col min="7410" max="7410" width="4.375" style="2" bestFit="1" customWidth="1"/>
    <col min="7411" max="7411" width="5" style="2" bestFit="1" customWidth="1"/>
    <col min="7412" max="7412" width="6" style="2" customWidth="1"/>
    <col min="7413" max="7413" width="5.125" style="2" bestFit="1" customWidth="1"/>
    <col min="7414" max="7414" width="4.375" style="2" bestFit="1" customWidth="1"/>
    <col min="7415" max="7415" width="5" style="2" bestFit="1" customWidth="1"/>
    <col min="7416" max="7416" width="6.5" style="2" customWidth="1"/>
    <col min="7417" max="7417" width="7.125" style="2" customWidth="1"/>
    <col min="7418" max="7418" width="4.375" style="2" bestFit="1" customWidth="1"/>
    <col min="7419" max="7419" width="5" style="2" bestFit="1" customWidth="1"/>
    <col min="7420" max="7420" width="6.5" style="2" customWidth="1"/>
    <col min="7421" max="7421" width="11.125" style="2" customWidth="1"/>
    <col min="7422" max="7422" width="6" style="2" bestFit="1" customWidth="1"/>
    <col min="7423" max="7423" width="4.375" style="2" bestFit="1" customWidth="1"/>
    <col min="7424" max="7425" width="5" style="2" bestFit="1" customWidth="1"/>
    <col min="7426" max="7426" width="6.5" style="2" bestFit="1" customWidth="1"/>
    <col min="7427" max="7427" width="5.625" style="2" bestFit="1" customWidth="1"/>
    <col min="7428" max="7429" width="5" style="2" bestFit="1" customWidth="1"/>
    <col min="7430" max="7430" width="6.5" style="2" bestFit="1" customWidth="1"/>
    <col min="7431" max="7431" width="4.375" style="2" bestFit="1" customWidth="1"/>
    <col min="7432" max="7433" width="5" style="2" bestFit="1" customWidth="1"/>
    <col min="7434" max="7434" width="6.5" style="2" bestFit="1" customWidth="1"/>
    <col min="7435" max="7435" width="4.375" style="2" bestFit="1" customWidth="1"/>
    <col min="7436" max="7437" width="5" style="2" bestFit="1" customWidth="1"/>
    <col min="7438" max="7438" width="7.75" style="2" bestFit="1" customWidth="1"/>
    <col min="7439" max="7439" width="4.375" style="2" bestFit="1" customWidth="1"/>
    <col min="7440" max="7441" width="5" style="2" bestFit="1" customWidth="1"/>
    <col min="7442" max="7442" width="11" style="2" customWidth="1"/>
    <col min="7443" max="7653" width="9" style="2"/>
    <col min="7654" max="7654" width="6.625" style="2" bestFit="1" customWidth="1"/>
    <col min="7655" max="7655" width="39.25" style="2" customWidth="1"/>
    <col min="7656" max="7656" width="14.25" style="2" customWidth="1"/>
    <col min="7657" max="7657" width="6.75" style="2" bestFit="1" customWidth="1"/>
    <col min="7658" max="7658" width="4.375" style="2" bestFit="1" customWidth="1"/>
    <col min="7659" max="7659" width="5" style="2" bestFit="1" customWidth="1"/>
    <col min="7660" max="7660" width="6.25" style="2" customWidth="1"/>
    <col min="7661" max="7661" width="5.125" style="2" bestFit="1" customWidth="1"/>
    <col min="7662" max="7662" width="4.375" style="2" bestFit="1" customWidth="1"/>
    <col min="7663" max="7663" width="5.125" style="2" bestFit="1" customWidth="1"/>
    <col min="7664" max="7664" width="6.125" style="2" customWidth="1"/>
    <col min="7665" max="7665" width="5.125" style="2" bestFit="1" customWidth="1"/>
    <col min="7666" max="7666" width="4.375" style="2" bestFit="1" customWidth="1"/>
    <col min="7667" max="7667" width="5" style="2" bestFit="1" customWidth="1"/>
    <col min="7668" max="7668" width="6" style="2" customWidth="1"/>
    <col min="7669" max="7669" width="5.125" style="2" bestFit="1" customWidth="1"/>
    <col min="7670" max="7670" width="4.375" style="2" bestFit="1" customWidth="1"/>
    <col min="7671" max="7671" width="5" style="2" bestFit="1" customWidth="1"/>
    <col min="7672" max="7672" width="6.5" style="2" customWidth="1"/>
    <col min="7673" max="7673" width="7.125" style="2" customWidth="1"/>
    <col min="7674" max="7674" width="4.375" style="2" bestFit="1" customWidth="1"/>
    <col min="7675" max="7675" width="5" style="2" bestFit="1" customWidth="1"/>
    <col min="7676" max="7676" width="6.5" style="2" customWidth="1"/>
    <col min="7677" max="7677" width="11.125" style="2" customWidth="1"/>
    <col min="7678" max="7678" width="6" style="2" bestFit="1" customWidth="1"/>
    <col min="7679" max="7679" width="4.375" style="2" bestFit="1" customWidth="1"/>
    <col min="7680" max="7681" width="5" style="2" bestFit="1" customWidth="1"/>
    <col min="7682" max="7682" width="6.5" style="2" bestFit="1" customWidth="1"/>
    <col min="7683" max="7683" width="5.625" style="2" bestFit="1" customWidth="1"/>
    <col min="7684" max="7685" width="5" style="2" bestFit="1" customWidth="1"/>
    <col min="7686" max="7686" width="6.5" style="2" bestFit="1" customWidth="1"/>
    <col min="7687" max="7687" width="4.375" style="2" bestFit="1" customWidth="1"/>
    <col min="7688" max="7689" width="5" style="2" bestFit="1" customWidth="1"/>
    <col min="7690" max="7690" width="6.5" style="2" bestFit="1" customWidth="1"/>
    <col min="7691" max="7691" width="4.375" style="2" bestFit="1" customWidth="1"/>
    <col min="7692" max="7693" width="5" style="2" bestFit="1" customWidth="1"/>
    <col min="7694" max="7694" width="7.75" style="2" bestFit="1" customWidth="1"/>
    <col min="7695" max="7695" width="4.375" style="2" bestFit="1" customWidth="1"/>
    <col min="7696" max="7697" width="5" style="2" bestFit="1" customWidth="1"/>
    <col min="7698" max="7698" width="11" style="2" customWidth="1"/>
    <col min="7699" max="7909" width="9" style="2"/>
    <col min="7910" max="7910" width="6.625" style="2" bestFit="1" customWidth="1"/>
    <col min="7911" max="7911" width="39.25" style="2" customWidth="1"/>
    <col min="7912" max="7912" width="14.25" style="2" customWidth="1"/>
    <col min="7913" max="7913" width="6.75" style="2" bestFit="1" customWidth="1"/>
    <col min="7914" max="7914" width="4.375" style="2" bestFit="1" customWidth="1"/>
    <col min="7915" max="7915" width="5" style="2" bestFit="1" customWidth="1"/>
    <col min="7916" max="7916" width="6.25" style="2" customWidth="1"/>
    <col min="7917" max="7917" width="5.125" style="2" bestFit="1" customWidth="1"/>
    <col min="7918" max="7918" width="4.375" style="2" bestFit="1" customWidth="1"/>
    <col min="7919" max="7919" width="5.125" style="2" bestFit="1" customWidth="1"/>
    <col min="7920" max="7920" width="6.125" style="2" customWidth="1"/>
    <col min="7921" max="7921" width="5.125" style="2" bestFit="1" customWidth="1"/>
    <col min="7922" max="7922" width="4.375" style="2" bestFit="1" customWidth="1"/>
    <col min="7923" max="7923" width="5" style="2" bestFit="1" customWidth="1"/>
    <col min="7924" max="7924" width="6" style="2" customWidth="1"/>
    <col min="7925" max="7925" width="5.125" style="2" bestFit="1" customWidth="1"/>
    <col min="7926" max="7926" width="4.375" style="2" bestFit="1" customWidth="1"/>
    <col min="7927" max="7927" width="5" style="2" bestFit="1" customWidth="1"/>
    <col min="7928" max="7928" width="6.5" style="2" customWidth="1"/>
    <col min="7929" max="7929" width="7.125" style="2" customWidth="1"/>
    <col min="7930" max="7930" width="4.375" style="2" bestFit="1" customWidth="1"/>
    <col min="7931" max="7931" width="5" style="2" bestFit="1" customWidth="1"/>
    <col min="7932" max="7932" width="6.5" style="2" customWidth="1"/>
    <col min="7933" max="7933" width="11.125" style="2" customWidth="1"/>
    <col min="7934" max="7934" width="6" style="2" bestFit="1" customWidth="1"/>
    <col min="7935" max="7935" width="4.375" style="2" bestFit="1" customWidth="1"/>
    <col min="7936" max="7937" width="5" style="2" bestFit="1" customWidth="1"/>
    <col min="7938" max="7938" width="6.5" style="2" bestFit="1" customWidth="1"/>
    <col min="7939" max="7939" width="5.625" style="2" bestFit="1" customWidth="1"/>
    <col min="7940" max="7941" width="5" style="2" bestFit="1" customWidth="1"/>
    <col min="7942" max="7942" width="6.5" style="2" bestFit="1" customWidth="1"/>
    <col min="7943" max="7943" width="4.375" style="2" bestFit="1" customWidth="1"/>
    <col min="7944" max="7945" width="5" style="2" bestFit="1" customWidth="1"/>
    <col min="7946" max="7946" width="6.5" style="2" bestFit="1" customWidth="1"/>
    <col min="7947" max="7947" width="4.375" style="2" bestFit="1" customWidth="1"/>
    <col min="7948" max="7949" width="5" style="2" bestFit="1" customWidth="1"/>
    <col min="7950" max="7950" width="7.75" style="2" bestFit="1" customWidth="1"/>
    <col min="7951" max="7951" width="4.375" style="2" bestFit="1" customWidth="1"/>
    <col min="7952" max="7953" width="5" style="2" bestFit="1" customWidth="1"/>
    <col min="7954" max="7954" width="11" style="2" customWidth="1"/>
    <col min="7955" max="8165" width="9" style="2"/>
    <col min="8166" max="8166" width="6.625" style="2" bestFit="1" customWidth="1"/>
    <col min="8167" max="8167" width="39.25" style="2" customWidth="1"/>
    <col min="8168" max="8168" width="14.25" style="2" customWidth="1"/>
    <col min="8169" max="8169" width="6.75" style="2" bestFit="1" customWidth="1"/>
    <col min="8170" max="8170" width="4.375" style="2" bestFit="1" customWidth="1"/>
    <col min="8171" max="8171" width="5" style="2" bestFit="1" customWidth="1"/>
    <col min="8172" max="8172" width="6.25" style="2" customWidth="1"/>
    <col min="8173" max="8173" width="5.125" style="2" bestFit="1" customWidth="1"/>
    <col min="8174" max="8174" width="4.375" style="2" bestFit="1" customWidth="1"/>
    <col min="8175" max="8175" width="5.125" style="2" bestFit="1" customWidth="1"/>
    <col min="8176" max="8176" width="6.125" style="2" customWidth="1"/>
    <col min="8177" max="8177" width="5.125" style="2" bestFit="1" customWidth="1"/>
    <col min="8178" max="8178" width="4.375" style="2" bestFit="1" customWidth="1"/>
    <col min="8179" max="8179" width="5" style="2" bestFit="1" customWidth="1"/>
    <col min="8180" max="8180" width="6" style="2" customWidth="1"/>
    <col min="8181" max="8181" width="5.125" style="2" bestFit="1" customWidth="1"/>
    <col min="8182" max="8182" width="4.375" style="2" bestFit="1" customWidth="1"/>
    <col min="8183" max="8183" width="5" style="2" bestFit="1" customWidth="1"/>
    <col min="8184" max="8184" width="6.5" style="2" customWidth="1"/>
    <col min="8185" max="8185" width="7.125" style="2" customWidth="1"/>
    <col min="8186" max="8186" width="4.375" style="2" bestFit="1" customWidth="1"/>
    <col min="8187" max="8187" width="5" style="2" bestFit="1" customWidth="1"/>
    <col min="8188" max="8188" width="6.5" style="2" customWidth="1"/>
    <col min="8189" max="8189" width="11.125" style="2" customWidth="1"/>
    <col min="8190" max="8190" width="6" style="2" bestFit="1" customWidth="1"/>
    <col min="8191" max="8191" width="4.375" style="2" bestFit="1" customWidth="1"/>
    <col min="8192" max="8193" width="5" style="2" bestFit="1" customWidth="1"/>
    <col min="8194" max="8194" width="6.5" style="2" bestFit="1" customWidth="1"/>
    <col min="8195" max="8195" width="5.625" style="2" bestFit="1" customWidth="1"/>
    <col min="8196" max="8197" width="5" style="2" bestFit="1" customWidth="1"/>
    <col min="8198" max="8198" width="6.5" style="2" bestFit="1" customWidth="1"/>
    <col min="8199" max="8199" width="4.375" style="2" bestFit="1" customWidth="1"/>
    <col min="8200" max="8201" width="5" style="2" bestFit="1" customWidth="1"/>
    <col min="8202" max="8202" width="6.5" style="2" bestFit="1" customWidth="1"/>
    <col min="8203" max="8203" width="4.375" style="2" bestFit="1" customWidth="1"/>
    <col min="8204" max="8205" width="5" style="2" bestFit="1" customWidth="1"/>
    <col min="8206" max="8206" width="7.75" style="2" bestFit="1" customWidth="1"/>
    <col min="8207" max="8207" width="4.375" style="2" bestFit="1" customWidth="1"/>
    <col min="8208" max="8209" width="5" style="2" bestFit="1" customWidth="1"/>
    <col min="8210" max="8210" width="11" style="2" customWidth="1"/>
    <col min="8211" max="8421" width="9" style="2"/>
    <col min="8422" max="8422" width="6.625" style="2" bestFit="1" customWidth="1"/>
    <col min="8423" max="8423" width="39.25" style="2" customWidth="1"/>
    <col min="8424" max="8424" width="14.25" style="2" customWidth="1"/>
    <col min="8425" max="8425" width="6.75" style="2" bestFit="1" customWidth="1"/>
    <col min="8426" max="8426" width="4.375" style="2" bestFit="1" customWidth="1"/>
    <col min="8427" max="8427" width="5" style="2" bestFit="1" customWidth="1"/>
    <col min="8428" max="8428" width="6.25" style="2" customWidth="1"/>
    <col min="8429" max="8429" width="5.125" style="2" bestFit="1" customWidth="1"/>
    <col min="8430" max="8430" width="4.375" style="2" bestFit="1" customWidth="1"/>
    <col min="8431" max="8431" width="5.125" style="2" bestFit="1" customWidth="1"/>
    <col min="8432" max="8432" width="6.125" style="2" customWidth="1"/>
    <col min="8433" max="8433" width="5.125" style="2" bestFit="1" customWidth="1"/>
    <col min="8434" max="8434" width="4.375" style="2" bestFit="1" customWidth="1"/>
    <col min="8435" max="8435" width="5" style="2" bestFit="1" customWidth="1"/>
    <col min="8436" max="8436" width="6" style="2" customWidth="1"/>
    <col min="8437" max="8437" width="5.125" style="2" bestFit="1" customWidth="1"/>
    <col min="8438" max="8438" width="4.375" style="2" bestFit="1" customWidth="1"/>
    <col min="8439" max="8439" width="5" style="2" bestFit="1" customWidth="1"/>
    <col min="8440" max="8440" width="6.5" style="2" customWidth="1"/>
    <col min="8441" max="8441" width="7.125" style="2" customWidth="1"/>
    <col min="8442" max="8442" width="4.375" style="2" bestFit="1" customWidth="1"/>
    <col min="8443" max="8443" width="5" style="2" bestFit="1" customWidth="1"/>
    <col min="8444" max="8444" width="6.5" style="2" customWidth="1"/>
    <col min="8445" max="8445" width="11.125" style="2" customWidth="1"/>
    <col min="8446" max="8446" width="6" style="2" bestFit="1" customWidth="1"/>
    <col min="8447" max="8447" width="4.375" style="2" bestFit="1" customWidth="1"/>
    <col min="8448" max="8449" width="5" style="2" bestFit="1" customWidth="1"/>
    <col min="8450" max="8450" width="6.5" style="2" bestFit="1" customWidth="1"/>
    <col min="8451" max="8451" width="5.625" style="2" bestFit="1" customWidth="1"/>
    <col min="8452" max="8453" width="5" style="2" bestFit="1" customWidth="1"/>
    <col min="8454" max="8454" width="6.5" style="2" bestFit="1" customWidth="1"/>
    <col min="8455" max="8455" width="4.375" style="2" bestFit="1" customWidth="1"/>
    <col min="8456" max="8457" width="5" style="2" bestFit="1" customWidth="1"/>
    <col min="8458" max="8458" width="6.5" style="2" bestFit="1" customWidth="1"/>
    <col min="8459" max="8459" width="4.375" style="2" bestFit="1" customWidth="1"/>
    <col min="8460" max="8461" width="5" style="2" bestFit="1" customWidth="1"/>
    <col min="8462" max="8462" width="7.75" style="2" bestFit="1" customWidth="1"/>
    <col min="8463" max="8463" width="4.375" style="2" bestFit="1" customWidth="1"/>
    <col min="8464" max="8465" width="5" style="2" bestFit="1" customWidth="1"/>
    <col min="8466" max="8466" width="11" style="2" customWidth="1"/>
    <col min="8467" max="8677" width="9" style="2"/>
    <col min="8678" max="8678" width="6.625" style="2" bestFit="1" customWidth="1"/>
    <col min="8679" max="8679" width="39.25" style="2" customWidth="1"/>
    <col min="8680" max="8680" width="14.25" style="2" customWidth="1"/>
    <col min="8681" max="8681" width="6.75" style="2" bestFit="1" customWidth="1"/>
    <col min="8682" max="8682" width="4.375" style="2" bestFit="1" customWidth="1"/>
    <col min="8683" max="8683" width="5" style="2" bestFit="1" customWidth="1"/>
    <col min="8684" max="8684" width="6.25" style="2" customWidth="1"/>
    <col min="8685" max="8685" width="5.125" style="2" bestFit="1" customWidth="1"/>
    <col min="8686" max="8686" width="4.375" style="2" bestFit="1" customWidth="1"/>
    <col min="8687" max="8687" width="5.125" style="2" bestFit="1" customWidth="1"/>
    <col min="8688" max="8688" width="6.125" style="2" customWidth="1"/>
    <col min="8689" max="8689" width="5.125" style="2" bestFit="1" customWidth="1"/>
    <col min="8690" max="8690" width="4.375" style="2" bestFit="1" customWidth="1"/>
    <col min="8691" max="8691" width="5" style="2" bestFit="1" customWidth="1"/>
    <col min="8692" max="8692" width="6" style="2" customWidth="1"/>
    <col min="8693" max="8693" width="5.125" style="2" bestFit="1" customWidth="1"/>
    <col min="8694" max="8694" width="4.375" style="2" bestFit="1" customWidth="1"/>
    <col min="8695" max="8695" width="5" style="2" bestFit="1" customWidth="1"/>
    <col min="8696" max="8696" width="6.5" style="2" customWidth="1"/>
    <col min="8697" max="8697" width="7.125" style="2" customWidth="1"/>
    <col min="8698" max="8698" width="4.375" style="2" bestFit="1" customWidth="1"/>
    <col min="8699" max="8699" width="5" style="2" bestFit="1" customWidth="1"/>
    <col min="8700" max="8700" width="6.5" style="2" customWidth="1"/>
    <col min="8701" max="8701" width="11.125" style="2" customWidth="1"/>
    <col min="8702" max="8702" width="6" style="2" bestFit="1" customWidth="1"/>
    <col min="8703" max="8703" width="4.375" style="2" bestFit="1" customWidth="1"/>
    <col min="8704" max="8705" width="5" style="2" bestFit="1" customWidth="1"/>
    <col min="8706" max="8706" width="6.5" style="2" bestFit="1" customWidth="1"/>
    <col min="8707" max="8707" width="5.625" style="2" bestFit="1" customWidth="1"/>
    <col min="8708" max="8709" width="5" style="2" bestFit="1" customWidth="1"/>
    <col min="8710" max="8710" width="6.5" style="2" bestFit="1" customWidth="1"/>
    <col min="8711" max="8711" width="4.375" style="2" bestFit="1" customWidth="1"/>
    <col min="8712" max="8713" width="5" style="2" bestFit="1" customWidth="1"/>
    <col min="8714" max="8714" width="6.5" style="2" bestFit="1" customWidth="1"/>
    <col min="8715" max="8715" width="4.375" style="2" bestFit="1" customWidth="1"/>
    <col min="8716" max="8717" width="5" style="2" bestFit="1" customWidth="1"/>
    <col min="8718" max="8718" width="7.75" style="2" bestFit="1" customWidth="1"/>
    <col min="8719" max="8719" width="4.375" style="2" bestFit="1" customWidth="1"/>
    <col min="8720" max="8721" width="5" style="2" bestFit="1" customWidth="1"/>
    <col min="8722" max="8722" width="11" style="2" customWidth="1"/>
    <col min="8723" max="8933" width="9" style="2"/>
    <col min="8934" max="8934" width="6.625" style="2" bestFit="1" customWidth="1"/>
    <col min="8935" max="8935" width="39.25" style="2" customWidth="1"/>
    <col min="8936" max="8936" width="14.25" style="2" customWidth="1"/>
    <col min="8937" max="8937" width="6.75" style="2" bestFit="1" customWidth="1"/>
    <col min="8938" max="8938" width="4.375" style="2" bestFit="1" customWidth="1"/>
    <col min="8939" max="8939" width="5" style="2" bestFit="1" customWidth="1"/>
    <col min="8940" max="8940" width="6.25" style="2" customWidth="1"/>
    <col min="8941" max="8941" width="5.125" style="2" bestFit="1" customWidth="1"/>
    <col min="8942" max="8942" width="4.375" style="2" bestFit="1" customWidth="1"/>
    <col min="8943" max="8943" width="5.125" style="2" bestFit="1" customWidth="1"/>
    <col min="8944" max="8944" width="6.125" style="2" customWidth="1"/>
    <col min="8945" max="8945" width="5.125" style="2" bestFit="1" customWidth="1"/>
    <col min="8946" max="8946" width="4.375" style="2" bestFit="1" customWidth="1"/>
    <col min="8947" max="8947" width="5" style="2" bestFit="1" customWidth="1"/>
    <col min="8948" max="8948" width="6" style="2" customWidth="1"/>
    <col min="8949" max="8949" width="5.125" style="2" bestFit="1" customWidth="1"/>
    <col min="8950" max="8950" width="4.375" style="2" bestFit="1" customWidth="1"/>
    <col min="8951" max="8951" width="5" style="2" bestFit="1" customWidth="1"/>
    <col min="8952" max="8952" width="6.5" style="2" customWidth="1"/>
    <col min="8953" max="8953" width="7.125" style="2" customWidth="1"/>
    <col min="8954" max="8954" width="4.375" style="2" bestFit="1" customWidth="1"/>
    <col min="8955" max="8955" width="5" style="2" bestFit="1" customWidth="1"/>
    <col min="8956" max="8956" width="6.5" style="2" customWidth="1"/>
    <col min="8957" max="8957" width="11.125" style="2" customWidth="1"/>
    <col min="8958" max="8958" width="6" style="2" bestFit="1" customWidth="1"/>
    <col min="8959" max="8959" width="4.375" style="2" bestFit="1" customWidth="1"/>
    <col min="8960" max="8961" width="5" style="2" bestFit="1" customWidth="1"/>
    <col min="8962" max="8962" width="6.5" style="2" bestFit="1" customWidth="1"/>
    <col min="8963" max="8963" width="5.625" style="2" bestFit="1" customWidth="1"/>
    <col min="8964" max="8965" width="5" style="2" bestFit="1" customWidth="1"/>
    <col min="8966" max="8966" width="6.5" style="2" bestFit="1" customWidth="1"/>
    <col min="8967" max="8967" width="4.375" style="2" bestFit="1" customWidth="1"/>
    <col min="8968" max="8969" width="5" style="2" bestFit="1" customWidth="1"/>
    <col min="8970" max="8970" width="6.5" style="2" bestFit="1" customWidth="1"/>
    <col min="8971" max="8971" width="4.375" style="2" bestFit="1" customWidth="1"/>
    <col min="8972" max="8973" width="5" style="2" bestFit="1" customWidth="1"/>
    <col min="8974" max="8974" width="7.75" style="2" bestFit="1" customWidth="1"/>
    <col min="8975" max="8975" width="4.375" style="2" bestFit="1" customWidth="1"/>
    <col min="8976" max="8977" width="5" style="2" bestFit="1" customWidth="1"/>
    <col min="8978" max="8978" width="11" style="2" customWidth="1"/>
    <col min="8979" max="9189" width="9" style="2"/>
    <col min="9190" max="9190" width="6.625" style="2" bestFit="1" customWidth="1"/>
    <col min="9191" max="9191" width="39.25" style="2" customWidth="1"/>
    <col min="9192" max="9192" width="14.25" style="2" customWidth="1"/>
    <col min="9193" max="9193" width="6.75" style="2" bestFit="1" customWidth="1"/>
    <col min="9194" max="9194" width="4.375" style="2" bestFit="1" customWidth="1"/>
    <col min="9195" max="9195" width="5" style="2" bestFit="1" customWidth="1"/>
    <col min="9196" max="9196" width="6.25" style="2" customWidth="1"/>
    <col min="9197" max="9197" width="5.125" style="2" bestFit="1" customWidth="1"/>
    <col min="9198" max="9198" width="4.375" style="2" bestFit="1" customWidth="1"/>
    <col min="9199" max="9199" width="5.125" style="2" bestFit="1" customWidth="1"/>
    <col min="9200" max="9200" width="6.125" style="2" customWidth="1"/>
    <col min="9201" max="9201" width="5.125" style="2" bestFit="1" customWidth="1"/>
    <col min="9202" max="9202" width="4.375" style="2" bestFit="1" customWidth="1"/>
    <col min="9203" max="9203" width="5" style="2" bestFit="1" customWidth="1"/>
    <col min="9204" max="9204" width="6" style="2" customWidth="1"/>
    <col min="9205" max="9205" width="5.125" style="2" bestFit="1" customWidth="1"/>
    <col min="9206" max="9206" width="4.375" style="2" bestFit="1" customWidth="1"/>
    <col min="9207" max="9207" width="5" style="2" bestFit="1" customWidth="1"/>
    <col min="9208" max="9208" width="6.5" style="2" customWidth="1"/>
    <col min="9209" max="9209" width="7.125" style="2" customWidth="1"/>
    <col min="9210" max="9210" width="4.375" style="2" bestFit="1" customWidth="1"/>
    <col min="9211" max="9211" width="5" style="2" bestFit="1" customWidth="1"/>
    <col min="9212" max="9212" width="6.5" style="2" customWidth="1"/>
    <col min="9213" max="9213" width="11.125" style="2" customWidth="1"/>
    <col min="9214" max="9214" width="6" style="2" bestFit="1" customWidth="1"/>
    <col min="9215" max="9215" width="4.375" style="2" bestFit="1" customWidth="1"/>
    <col min="9216" max="9217" width="5" style="2" bestFit="1" customWidth="1"/>
    <col min="9218" max="9218" width="6.5" style="2" bestFit="1" customWidth="1"/>
    <col min="9219" max="9219" width="5.625" style="2" bestFit="1" customWidth="1"/>
    <col min="9220" max="9221" width="5" style="2" bestFit="1" customWidth="1"/>
    <col min="9222" max="9222" width="6.5" style="2" bestFit="1" customWidth="1"/>
    <col min="9223" max="9223" width="4.375" style="2" bestFit="1" customWidth="1"/>
    <col min="9224" max="9225" width="5" style="2" bestFit="1" customWidth="1"/>
    <col min="9226" max="9226" width="6.5" style="2" bestFit="1" customWidth="1"/>
    <col min="9227" max="9227" width="4.375" style="2" bestFit="1" customWidth="1"/>
    <col min="9228" max="9229" width="5" style="2" bestFit="1" customWidth="1"/>
    <col min="9230" max="9230" width="7.75" style="2" bestFit="1" customWidth="1"/>
    <col min="9231" max="9231" width="4.375" style="2" bestFit="1" customWidth="1"/>
    <col min="9232" max="9233" width="5" style="2" bestFit="1" customWidth="1"/>
    <col min="9234" max="9234" width="11" style="2" customWidth="1"/>
    <col min="9235" max="9445" width="9" style="2"/>
    <col min="9446" max="9446" width="6.625" style="2" bestFit="1" customWidth="1"/>
    <col min="9447" max="9447" width="39.25" style="2" customWidth="1"/>
    <col min="9448" max="9448" width="14.25" style="2" customWidth="1"/>
    <col min="9449" max="9449" width="6.75" style="2" bestFit="1" customWidth="1"/>
    <col min="9450" max="9450" width="4.375" style="2" bestFit="1" customWidth="1"/>
    <col min="9451" max="9451" width="5" style="2" bestFit="1" customWidth="1"/>
    <col min="9452" max="9452" width="6.25" style="2" customWidth="1"/>
    <col min="9453" max="9453" width="5.125" style="2" bestFit="1" customWidth="1"/>
    <col min="9454" max="9454" width="4.375" style="2" bestFit="1" customWidth="1"/>
    <col min="9455" max="9455" width="5.125" style="2" bestFit="1" customWidth="1"/>
    <col min="9456" max="9456" width="6.125" style="2" customWidth="1"/>
    <col min="9457" max="9457" width="5.125" style="2" bestFit="1" customWidth="1"/>
    <col min="9458" max="9458" width="4.375" style="2" bestFit="1" customWidth="1"/>
    <col min="9459" max="9459" width="5" style="2" bestFit="1" customWidth="1"/>
    <col min="9460" max="9460" width="6" style="2" customWidth="1"/>
    <col min="9461" max="9461" width="5.125" style="2" bestFit="1" customWidth="1"/>
    <col min="9462" max="9462" width="4.375" style="2" bestFit="1" customWidth="1"/>
    <col min="9463" max="9463" width="5" style="2" bestFit="1" customWidth="1"/>
    <col min="9464" max="9464" width="6.5" style="2" customWidth="1"/>
    <col min="9465" max="9465" width="7.125" style="2" customWidth="1"/>
    <col min="9466" max="9466" width="4.375" style="2" bestFit="1" customWidth="1"/>
    <col min="9467" max="9467" width="5" style="2" bestFit="1" customWidth="1"/>
    <col min="9468" max="9468" width="6.5" style="2" customWidth="1"/>
    <col min="9469" max="9469" width="11.125" style="2" customWidth="1"/>
    <col min="9470" max="9470" width="6" style="2" bestFit="1" customWidth="1"/>
    <col min="9471" max="9471" width="4.375" style="2" bestFit="1" customWidth="1"/>
    <col min="9472" max="9473" width="5" style="2" bestFit="1" customWidth="1"/>
    <col min="9474" max="9474" width="6.5" style="2" bestFit="1" customWidth="1"/>
    <col min="9475" max="9475" width="5.625" style="2" bestFit="1" customWidth="1"/>
    <col min="9476" max="9477" width="5" style="2" bestFit="1" customWidth="1"/>
    <col min="9478" max="9478" width="6.5" style="2" bestFit="1" customWidth="1"/>
    <col min="9479" max="9479" width="4.375" style="2" bestFit="1" customWidth="1"/>
    <col min="9480" max="9481" width="5" style="2" bestFit="1" customWidth="1"/>
    <col min="9482" max="9482" width="6.5" style="2" bestFit="1" customWidth="1"/>
    <col min="9483" max="9483" width="4.375" style="2" bestFit="1" customWidth="1"/>
    <col min="9484" max="9485" width="5" style="2" bestFit="1" customWidth="1"/>
    <col min="9486" max="9486" width="7.75" style="2" bestFit="1" customWidth="1"/>
    <col min="9487" max="9487" width="4.375" style="2" bestFit="1" customWidth="1"/>
    <col min="9488" max="9489" width="5" style="2" bestFit="1" customWidth="1"/>
    <col min="9490" max="9490" width="11" style="2" customWidth="1"/>
    <col min="9491" max="9701" width="9" style="2"/>
    <col min="9702" max="9702" width="6.625" style="2" bestFit="1" customWidth="1"/>
    <col min="9703" max="9703" width="39.25" style="2" customWidth="1"/>
    <col min="9704" max="9704" width="14.25" style="2" customWidth="1"/>
    <col min="9705" max="9705" width="6.75" style="2" bestFit="1" customWidth="1"/>
    <col min="9706" max="9706" width="4.375" style="2" bestFit="1" customWidth="1"/>
    <col min="9707" max="9707" width="5" style="2" bestFit="1" customWidth="1"/>
    <col min="9708" max="9708" width="6.25" style="2" customWidth="1"/>
    <col min="9709" max="9709" width="5.125" style="2" bestFit="1" customWidth="1"/>
    <col min="9710" max="9710" width="4.375" style="2" bestFit="1" customWidth="1"/>
    <col min="9711" max="9711" width="5.125" style="2" bestFit="1" customWidth="1"/>
    <col min="9712" max="9712" width="6.125" style="2" customWidth="1"/>
    <col min="9713" max="9713" width="5.125" style="2" bestFit="1" customWidth="1"/>
    <col min="9714" max="9714" width="4.375" style="2" bestFit="1" customWidth="1"/>
    <col min="9715" max="9715" width="5" style="2" bestFit="1" customWidth="1"/>
    <col min="9716" max="9716" width="6" style="2" customWidth="1"/>
    <col min="9717" max="9717" width="5.125" style="2" bestFit="1" customWidth="1"/>
    <col min="9718" max="9718" width="4.375" style="2" bestFit="1" customWidth="1"/>
    <col min="9719" max="9719" width="5" style="2" bestFit="1" customWidth="1"/>
    <col min="9720" max="9720" width="6.5" style="2" customWidth="1"/>
    <col min="9721" max="9721" width="7.125" style="2" customWidth="1"/>
    <col min="9722" max="9722" width="4.375" style="2" bestFit="1" customWidth="1"/>
    <col min="9723" max="9723" width="5" style="2" bestFit="1" customWidth="1"/>
    <col min="9724" max="9724" width="6.5" style="2" customWidth="1"/>
    <col min="9725" max="9725" width="11.125" style="2" customWidth="1"/>
    <col min="9726" max="9726" width="6" style="2" bestFit="1" customWidth="1"/>
    <col min="9727" max="9727" width="4.375" style="2" bestFit="1" customWidth="1"/>
    <col min="9728" max="9729" width="5" style="2" bestFit="1" customWidth="1"/>
    <col min="9730" max="9730" width="6.5" style="2" bestFit="1" customWidth="1"/>
    <col min="9731" max="9731" width="5.625" style="2" bestFit="1" customWidth="1"/>
    <col min="9732" max="9733" width="5" style="2" bestFit="1" customWidth="1"/>
    <col min="9734" max="9734" width="6.5" style="2" bestFit="1" customWidth="1"/>
    <col min="9735" max="9735" width="4.375" style="2" bestFit="1" customWidth="1"/>
    <col min="9736" max="9737" width="5" style="2" bestFit="1" customWidth="1"/>
    <col min="9738" max="9738" width="6.5" style="2" bestFit="1" customWidth="1"/>
    <col min="9739" max="9739" width="4.375" style="2" bestFit="1" customWidth="1"/>
    <col min="9740" max="9741" width="5" style="2" bestFit="1" customWidth="1"/>
    <col min="9742" max="9742" width="7.75" style="2" bestFit="1" customWidth="1"/>
    <col min="9743" max="9743" width="4.375" style="2" bestFit="1" customWidth="1"/>
    <col min="9744" max="9745" width="5" style="2" bestFit="1" customWidth="1"/>
    <col min="9746" max="9746" width="11" style="2" customWidth="1"/>
    <col min="9747" max="9957" width="9" style="2"/>
    <col min="9958" max="9958" width="6.625" style="2" bestFit="1" customWidth="1"/>
    <col min="9959" max="9959" width="39.25" style="2" customWidth="1"/>
    <col min="9960" max="9960" width="14.25" style="2" customWidth="1"/>
    <col min="9961" max="9961" width="6.75" style="2" bestFit="1" customWidth="1"/>
    <col min="9962" max="9962" width="4.375" style="2" bestFit="1" customWidth="1"/>
    <col min="9963" max="9963" width="5" style="2" bestFit="1" customWidth="1"/>
    <col min="9964" max="9964" width="6.25" style="2" customWidth="1"/>
    <col min="9965" max="9965" width="5.125" style="2" bestFit="1" customWidth="1"/>
    <col min="9966" max="9966" width="4.375" style="2" bestFit="1" customWidth="1"/>
    <col min="9967" max="9967" width="5.125" style="2" bestFit="1" customWidth="1"/>
    <col min="9968" max="9968" width="6.125" style="2" customWidth="1"/>
    <col min="9969" max="9969" width="5.125" style="2" bestFit="1" customWidth="1"/>
    <col min="9970" max="9970" width="4.375" style="2" bestFit="1" customWidth="1"/>
    <col min="9971" max="9971" width="5" style="2" bestFit="1" customWidth="1"/>
    <col min="9972" max="9972" width="6" style="2" customWidth="1"/>
    <col min="9973" max="9973" width="5.125" style="2" bestFit="1" customWidth="1"/>
    <col min="9974" max="9974" width="4.375" style="2" bestFit="1" customWidth="1"/>
    <col min="9975" max="9975" width="5" style="2" bestFit="1" customWidth="1"/>
    <col min="9976" max="9976" width="6.5" style="2" customWidth="1"/>
    <col min="9977" max="9977" width="7.125" style="2" customWidth="1"/>
    <col min="9978" max="9978" width="4.375" style="2" bestFit="1" customWidth="1"/>
    <col min="9979" max="9979" width="5" style="2" bestFit="1" customWidth="1"/>
    <col min="9980" max="9980" width="6.5" style="2" customWidth="1"/>
    <col min="9981" max="9981" width="11.125" style="2" customWidth="1"/>
    <col min="9982" max="9982" width="6" style="2" bestFit="1" customWidth="1"/>
    <col min="9983" max="9983" width="4.375" style="2" bestFit="1" customWidth="1"/>
    <col min="9984" max="9985" width="5" style="2" bestFit="1" customWidth="1"/>
    <col min="9986" max="9986" width="6.5" style="2" bestFit="1" customWidth="1"/>
    <col min="9987" max="9987" width="5.625" style="2" bestFit="1" customWidth="1"/>
    <col min="9988" max="9989" width="5" style="2" bestFit="1" customWidth="1"/>
    <col min="9990" max="9990" width="6.5" style="2" bestFit="1" customWidth="1"/>
    <col min="9991" max="9991" width="4.375" style="2" bestFit="1" customWidth="1"/>
    <col min="9992" max="9993" width="5" style="2" bestFit="1" customWidth="1"/>
    <col min="9994" max="9994" width="6.5" style="2" bestFit="1" customWidth="1"/>
    <col min="9995" max="9995" width="4.375" style="2" bestFit="1" customWidth="1"/>
    <col min="9996" max="9997" width="5" style="2" bestFit="1" customWidth="1"/>
    <col min="9998" max="9998" width="7.75" style="2" bestFit="1" customWidth="1"/>
    <col min="9999" max="9999" width="4.375" style="2" bestFit="1" customWidth="1"/>
    <col min="10000" max="10001" width="5" style="2" bestFit="1" customWidth="1"/>
    <col min="10002" max="10002" width="11" style="2" customWidth="1"/>
    <col min="10003" max="10213" width="9" style="2"/>
    <col min="10214" max="10214" width="6.625" style="2" bestFit="1" customWidth="1"/>
    <col min="10215" max="10215" width="39.25" style="2" customWidth="1"/>
    <col min="10216" max="10216" width="14.25" style="2" customWidth="1"/>
    <col min="10217" max="10217" width="6.75" style="2" bestFit="1" customWidth="1"/>
    <col min="10218" max="10218" width="4.375" style="2" bestFit="1" customWidth="1"/>
    <col min="10219" max="10219" width="5" style="2" bestFit="1" customWidth="1"/>
    <col min="10220" max="10220" width="6.25" style="2" customWidth="1"/>
    <col min="10221" max="10221" width="5.125" style="2" bestFit="1" customWidth="1"/>
    <col min="10222" max="10222" width="4.375" style="2" bestFit="1" customWidth="1"/>
    <col min="10223" max="10223" width="5.125" style="2" bestFit="1" customWidth="1"/>
    <col min="10224" max="10224" width="6.125" style="2" customWidth="1"/>
    <col min="10225" max="10225" width="5.125" style="2" bestFit="1" customWidth="1"/>
    <col min="10226" max="10226" width="4.375" style="2" bestFit="1" customWidth="1"/>
    <col min="10227" max="10227" width="5" style="2" bestFit="1" customWidth="1"/>
    <col min="10228" max="10228" width="6" style="2" customWidth="1"/>
    <col min="10229" max="10229" width="5.125" style="2" bestFit="1" customWidth="1"/>
    <col min="10230" max="10230" width="4.375" style="2" bestFit="1" customWidth="1"/>
    <col min="10231" max="10231" width="5" style="2" bestFit="1" customWidth="1"/>
    <col min="10232" max="10232" width="6.5" style="2" customWidth="1"/>
    <col min="10233" max="10233" width="7.125" style="2" customWidth="1"/>
    <col min="10234" max="10234" width="4.375" style="2" bestFit="1" customWidth="1"/>
    <col min="10235" max="10235" width="5" style="2" bestFit="1" customWidth="1"/>
    <col min="10236" max="10236" width="6.5" style="2" customWidth="1"/>
    <col min="10237" max="10237" width="11.125" style="2" customWidth="1"/>
    <col min="10238" max="10238" width="6" style="2" bestFit="1" customWidth="1"/>
    <col min="10239" max="10239" width="4.375" style="2" bestFit="1" customWidth="1"/>
    <col min="10240" max="10241" width="5" style="2" bestFit="1" customWidth="1"/>
    <col min="10242" max="10242" width="6.5" style="2" bestFit="1" customWidth="1"/>
    <col min="10243" max="10243" width="5.625" style="2" bestFit="1" customWidth="1"/>
    <col min="10244" max="10245" width="5" style="2" bestFit="1" customWidth="1"/>
    <col min="10246" max="10246" width="6.5" style="2" bestFit="1" customWidth="1"/>
    <col min="10247" max="10247" width="4.375" style="2" bestFit="1" customWidth="1"/>
    <col min="10248" max="10249" width="5" style="2" bestFit="1" customWidth="1"/>
    <col min="10250" max="10250" width="6.5" style="2" bestFit="1" customWidth="1"/>
    <col min="10251" max="10251" width="4.375" style="2" bestFit="1" customWidth="1"/>
    <col min="10252" max="10253" width="5" style="2" bestFit="1" customWidth="1"/>
    <col min="10254" max="10254" width="7.75" style="2" bestFit="1" customWidth="1"/>
    <col min="10255" max="10255" width="4.375" style="2" bestFit="1" customWidth="1"/>
    <col min="10256" max="10257" width="5" style="2" bestFit="1" customWidth="1"/>
    <col min="10258" max="10258" width="11" style="2" customWidth="1"/>
    <col min="10259" max="10469" width="9" style="2"/>
    <col min="10470" max="10470" width="6.625" style="2" bestFit="1" customWidth="1"/>
    <col min="10471" max="10471" width="39.25" style="2" customWidth="1"/>
    <col min="10472" max="10472" width="14.25" style="2" customWidth="1"/>
    <col min="10473" max="10473" width="6.75" style="2" bestFit="1" customWidth="1"/>
    <col min="10474" max="10474" width="4.375" style="2" bestFit="1" customWidth="1"/>
    <col min="10475" max="10475" width="5" style="2" bestFit="1" customWidth="1"/>
    <col min="10476" max="10476" width="6.25" style="2" customWidth="1"/>
    <col min="10477" max="10477" width="5.125" style="2" bestFit="1" customWidth="1"/>
    <col min="10478" max="10478" width="4.375" style="2" bestFit="1" customWidth="1"/>
    <col min="10479" max="10479" width="5.125" style="2" bestFit="1" customWidth="1"/>
    <col min="10480" max="10480" width="6.125" style="2" customWidth="1"/>
    <col min="10481" max="10481" width="5.125" style="2" bestFit="1" customWidth="1"/>
    <col min="10482" max="10482" width="4.375" style="2" bestFit="1" customWidth="1"/>
    <col min="10483" max="10483" width="5" style="2" bestFit="1" customWidth="1"/>
    <col min="10484" max="10484" width="6" style="2" customWidth="1"/>
    <col min="10485" max="10485" width="5.125" style="2" bestFit="1" customWidth="1"/>
    <col min="10486" max="10486" width="4.375" style="2" bestFit="1" customWidth="1"/>
    <col min="10487" max="10487" width="5" style="2" bestFit="1" customWidth="1"/>
    <col min="10488" max="10488" width="6.5" style="2" customWidth="1"/>
    <col min="10489" max="10489" width="7.125" style="2" customWidth="1"/>
    <col min="10490" max="10490" width="4.375" style="2" bestFit="1" customWidth="1"/>
    <col min="10491" max="10491" width="5" style="2" bestFit="1" customWidth="1"/>
    <col min="10492" max="10492" width="6.5" style="2" customWidth="1"/>
    <col min="10493" max="10493" width="11.125" style="2" customWidth="1"/>
    <col min="10494" max="10494" width="6" style="2" bestFit="1" customWidth="1"/>
    <col min="10495" max="10495" width="4.375" style="2" bestFit="1" customWidth="1"/>
    <col min="10496" max="10497" width="5" style="2" bestFit="1" customWidth="1"/>
    <col min="10498" max="10498" width="6.5" style="2" bestFit="1" customWidth="1"/>
    <col min="10499" max="10499" width="5.625" style="2" bestFit="1" customWidth="1"/>
    <col min="10500" max="10501" width="5" style="2" bestFit="1" customWidth="1"/>
    <col min="10502" max="10502" width="6.5" style="2" bestFit="1" customWidth="1"/>
    <col min="10503" max="10503" width="4.375" style="2" bestFit="1" customWidth="1"/>
    <col min="10504" max="10505" width="5" style="2" bestFit="1" customWidth="1"/>
    <col min="10506" max="10506" width="6.5" style="2" bestFit="1" customWidth="1"/>
    <col min="10507" max="10507" width="4.375" style="2" bestFit="1" customWidth="1"/>
    <col min="10508" max="10509" width="5" style="2" bestFit="1" customWidth="1"/>
    <col min="10510" max="10510" width="7.75" style="2" bestFit="1" customWidth="1"/>
    <col min="10511" max="10511" width="4.375" style="2" bestFit="1" customWidth="1"/>
    <col min="10512" max="10513" width="5" style="2" bestFit="1" customWidth="1"/>
    <col min="10514" max="10514" width="11" style="2" customWidth="1"/>
    <col min="10515" max="10725" width="9" style="2"/>
    <col min="10726" max="10726" width="6.625" style="2" bestFit="1" customWidth="1"/>
    <col min="10727" max="10727" width="39.25" style="2" customWidth="1"/>
    <col min="10728" max="10728" width="14.25" style="2" customWidth="1"/>
    <col min="10729" max="10729" width="6.75" style="2" bestFit="1" customWidth="1"/>
    <col min="10730" max="10730" width="4.375" style="2" bestFit="1" customWidth="1"/>
    <col min="10731" max="10731" width="5" style="2" bestFit="1" customWidth="1"/>
    <col min="10732" max="10732" width="6.25" style="2" customWidth="1"/>
    <col min="10733" max="10733" width="5.125" style="2" bestFit="1" customWidth="1"/>
    <col min="10734" max="10734" width="4.375" style="2" bestFit="1" customWidth="1"/>
    <col min="10735" max="10735" width="5.125" style="2" bestFit="1" customWidth="1"/>
    <col min="10736" max="10736" width="6.125" style="2" customWidth="1"/>
    <col min="10737" max="10737" width="5.125" style="2" bestFit="1" customWidth="1"/>
    <col min="10738" max="10738" width="4.375" style="2" bestFit="1" customWidth="1"/>
    <col min="10739" max="10739" width="5" style="2" bestFit="1" customWidth="1"/>
    <col min="10740" max="10740" width="6" style="2" customWidth="1"/>
    <col min="10741" max="10741" width="5.125" style="2" bestFit="1" customWidth="1"/>
    <col min="10742" max="10742" width="4.375" style="2" bestFit="1" customWidth="1"/>
    <col min="10743" max="10743" width="5" style="2" bestFit="1" customWidth="1"/>
    <col min="10744" max="10744" width="6.5" style="2" customWidth="1"/>
    <col min="10745" max="10745" width="7.125" style="2" customWidth="1"/>
    <col min="10746" max="10746" width="4.375" style="2" bestFit="1" customWidth="1"/>
    <col min="10747" max="10747" width="5" style="2" bestFit="1" customWidth="1"/>
    <col min="10748" max="10748" width="6.5" style="2" customWidth="1"/>
    <col min="10749" max="10749" width="11.125" style="2" customWidth="1"/>
    <col min="10750" max="10750" width="6" style="2" bestFit="1" customWidth="1"/>
    <col min="10751" max="10751" width="4.375" style="2" bestFit="1" customWidth="1"/>
    <col min="10752" max="10753" width="5" style="2" bestFit="1" customWidth="1"/>
    <col min="10754" max="10754" width="6.5" style="2" bestFit="1" customWidth="1"/>
    <col min="10755" max="10755" width="5.625" style="2" bestFit="1" customWidth="1"/>
    <col min="10756" max="10757" width="5" style="2" bestFit="1" customWidth="1"/>
    <col min="10758" max="10758" width="6.5" style="2" bestFit="1" customWidth="1"/>
    <col min="10759" max="10759" width="4.375" style="2" bestFit="1" customWidth="1"/>
    <col min="10760" max="10761" width="5" style="2" bestFit="1" customWidth="1"/>
    <col min="10762" max="10762" width="6.5" style="2" bestFit="1" customWidth="1"/>
    <col min="10763" max="10763" width="4.375" style="2" bestFit="1" customWidth="1"/>
    <col min="10764" max="10765" width="5" style="2" bestFit="1" customWidth="1"/>
    <col min="10766" max="10766" width="7.75" style="2" bestFit="1" customWidth="1"/>
    <col min="10767" max="10767" width="4.375" style="2" bestFit="1" customWidth="1"/>
    <col min="10768" max="10769" width="5" style="2" bestFit="1" customWidth="1"/>
    <col min="10770" max="10770" width="11" style="2" customWidth="1"/>
    <col min="10771" max="10981" width="9" style="2"/>
    <col min="10982" max="10982" width="6.625" style="2" bestFit="1" customWidth="1"/>
    <col min="10983" max="10983" width="39.25" style="2" customWidth="1"/>
    <col min="10984" max="10984" width="14.25" style="2" customWidth="1"/>
    <col min="10985" max="10985" width="6.75" style="2" bestFit="1" customWidth="1"/>
    <col min="10986" max="10986" width="4.375" style="2" bestFit="1" customWidth="1"/>
    <col min="10987" max="10987" width="5" style="2" bestFit="1" customWidth="1"/>
    <col min="10988" max="10988" width="6.25" style="2" customWidth="1"/>
    <col min="10989" max="10989" width="5.125" style="2" bestFit="1" customWidth="1"/>
    <col min="10990" max="10990" width="4.375" style="2" bestFit="1" customWidth="1"/>
    <col min="10991" max="10991" width="5.125" style="2" bestFit="1" customWidth="1"/>
    <col min="10992" max="10992" width="6.125" style="2" customWidth="1"/>
    <col min="10993" max="10993" width="5.125" style="2" bestFit="1" customWidth="1"/>
    <col min="10994" max="10994" width="4.375" style="2" bestFit="1" customWidth="1"/>
    <col min="10995" max="10995" width="5" style="2" bestFit="1" customWidth="1"/>
    <col min="10996" max="10996" width="6" style="2" customWidth="1"/>
    <col min="10997" max="10997" width="5.125" style="2" bestFit="1" customWidth="1"/>
    <col min="10998" max="10998" width="4.375" style="2" bestFit="1" customWidth="1"/>
    <col min="10999" max="10999" width="5" style="2" bestFit="1" customWidth="1"/>
    <col min="11000" max="11000" width="6.5" style="2" customWidth="1"/>
    <col min="11001" max="11001" width="7.125" style="2" customWidth="1"/>
    <col min="11002" max="11002" width="4.375" style="2" bestFit="1" customWidth="1"/>
    <col min="11003" max="11003" width="5" style="2" bestFit="1" customWidth="1"/>
    <col min="11004" max="11004" width="6.5" style="2" customWidth="1"/>
    <col min="11005" max="11005" width="11.125" style="2" customWidth="1"/>
    <col min="11006" max="11006" width="6" style="2" bestFit="1" customWidth="1"/>
    <col min="11007" max="11007" width="4.375" style="2" bestFit="1" customWidth="1"/>
    <col min="11008" max="11009" width="5" style="2" bestFit="1" customWidth="1"/>
    <col min="11010" max="11010" width="6.5" style="2" bestFit="1" customWidth="1"/>
    <col min="11011" max="11011" width="5.625" style="2" bestFit="1" customWidth="1"/>
    <col min="11012" max="11013" width="5" style="2" bestFit="1" customWidth="1"/>
    <col min="11014" max="11014" width="6.5" style="2" bestFit="1" customWidth="1"/>
    <col min="11015" max="11015" width="4.375" style="2" bestFit="1" customWidth="1"/>
    <col min="11016" max="11017" width="5" style="2" bestFit="1" customWidth="1"/>
    <col min="11018" max="11018" width="6.5" style="2" bestFit="1" customWidth="1"/>
    <col min="11019" max="11019" width="4.375" style="2" bestFit="1" customWidth="1"/>
    <col min="11020" max="11021" width="5" style="2" bestFit="1" customWidth="1"/>
    <col min="11022" max="11022" width="7.75" style="2" bestFit="1" customWidth="1"/>
    <col min="11023" max="11023" width="4.375" style="2" bestFit="1" customWidth="1"/>
    <col min="11024" max="11025" width="5" style="2" bestFit="1" customWidth="1"/>
    <col min="11026" max="11026" width="11" style="2" customWidth="1"/>
    <col min="11027" max="11237" width="9" style="2"/>
    <col min="11238" max="11238" width="6.625" style="2" bestFit="1" customWidth="1"/>
    <col min="11239" max="11239" width="39.25" style="2" customWidth="1"/>
    <col min="11240" max="11240" width="14.25" style="2" customWidth="1"/>
    <col min="11241" max="11241" width="6.75" style="2" bestFit="1" customWidth="1"/>
    <col min="11242" max="11242" width="4.375" style="2" bestFit="1" customWidth="1"/>
    <col min="11243" max="11243" width="5" style="2" bestFit="1" customWidth="1"/>
    <col min="11244" max="11244" width="6.25" style="2" customWidth="1"/>
    <col min="11245" max="11245" width="5.125" style="2" bestFit="1" customWidth="1"/>
    <col min="11246" max="11246" width="4.375" style="2" bestFit="1" customWidth="1"/>
    <col min="11247" max="11247" width="5.125" style="2" bestFit="1" customWidth="1"/>
    <col min="11248" max="11248" width="6.125" style="2" customWidth="1"/>
    <col min="11249" max="11249" width="5.125" style="2" bestFit="1" customWidth="1"/>
    <col min="11250" max="11250" width="4.375" style="2" bestFit="1" customWidth="1"/>
    <col min="11251" max="11251" width="5" style="2" bestFit="1" customWidth="1"/>
    <col min="11252" max="11252" width="6" style="2" customWidth="1"/>
    <col min="11253" max="11253" width="5.125" style="2" bestFit="1" customWidth="1"/>
    <col min="11254" max="11254" width="4.375" style="2" bestFit="1" customWidth="1"/>
    <col min="11255" max="11255" width="5" style="2" bestFit="1" customWidth="1"/>
    <col min="11256" max="11256" width="6.5" style="2" customWidth="1"/>
    <col min="11257" max="11257" width="7.125" style="2" customWidth="1"/>
    <col min="11258" max="11258" width="4.375" style="2" bestFit="1" customWidth="1"/>
    <col min="11259" max="11259" width="5" style="2" bestFit="1" customWidth="1"/>
    <col min="11260" max="11260" width="6.5" style="2" customWidth="1"/>
    <col min="11261" max="11261" width="11.125" style="2" customWidth="1"/>
    <col min="11262" max="11262" width="6" style="2" bestFit="1" customWidth="1"/>
    <col min="11263" max="11263" width="4.375" style="2" bestFit="1" customWidth="1"/>
    <col min="11264" max="11265" width="5" style="2" bestFit="1" customWidth="1"/>
    <col min="11266" max="11266" width="6.5" style="2" bestFit="1" customWidth="1"/>
    <col min="11267" max="11267" width="5.625" style="2" bestFit="1" customWidth="1"/>
    <col min="11268" max="11269" width="5" style="2" bestFit="1" customWidth="1"/>
    <col min="11270" max="11270" width="6.5" style="2" bestFit="1" customWidth="1"/>
    <col min="11271" max="11271" width="4.375" style="2" bestFit="1" customWidth="1"/>
    <col min="11272" max="11273" width="5" style="2" bestFit="1" customWidth="1"/>
    <col min="11274" max="11274" width="6.5" style="2" bestFit="1" customWidth="1"/>
    <col min="11275" max="11275" width="4.375" style="2" bestFit="1" customWidth="1"/>
    <col min="11276" max="11277" width="5" style="2" bestFit="1" customWidth="1"/>
    <col min="11278" max="11278" width="7.75" style="2" bestFit="1" customWidth="1"/>
    <col min="11279" max="11279" width="4.375" style="2" bestFit="1" customWidth="1"/>
    <col min="11280" max="11281" width="5" style="2" bestFit="1" customWidth="1"/>
    <col min="11282" max="11282" width="11" style="2" customWidth="1"/>
    <col min="11283" max="11493" width="9" style="2"/>
    <col min="11494" max="11494" width="6.625" style="2" bestFit="1" customWidth="1"/>
    <col min="11495" max="11495" width="39.25" style="2" customWidth="1"/>
    <col min="11496" max="11496" width="14.25" style="2" customWidth="1"/>
    <col min="11497" max="11497" width="6.75" style="2" bestFit="1" customWidth="1"/>
    <col min="11498" max="11498" width="4.375" style="2" bestFit="1" customWidth="1"/>
    <col min="11499" max="11499" width="5" style="2" bestFit="1" customWidth="1"/>
    <col min="11500" max="11500" width="6.25" style="2" customWidth="1"/>
    <col min="11501" max="11501" width="5.125" style="2" bestFit="1" customWidth="1"/>
    <col min="11502" max="11502" width="4.375" style="2" bestFit="1" customWidth="1"/>
    <col min="11503" max="11503" width="5.125" style="2" bestFit="1" customWidth="1"/>
    <col min="11504" max="11504" width="6.125" style="2" customWidth="1"/>
    <col min="11505" max="11505" width="5.125" style="2" bestFit="1" customWidth="1"/>
    <col min="11506" max="11506" width="4.375" style="2" bestFit="1" customWidth="1"/>
    <col min="11507" max="11507" width="5" style="2" bestFit="1" customWidth="1"/>
    <col min="11508" max="11508" width="6" style="2" customWidth="1"/>
    <col min="11509" max="11509" width="5.125" style="2" bestFit="1" customWidth="1"/>
    <col min="11510" max="11510" width="4.375" style="2" bestFit="1" customWidth="1"/>
    <col min="11511" max="11511" width="5" style="2" bestFit="1" customWidth="1"/>
    <col min="11512" max="11512" width="6.5" style="2" customWidth="1"/>
    <col min="11513" max="11513" width="7.125" style="2" customWidth="1"/>
    <col min="11514" max="11514" width="4.375" style="2" bestFit="1" customWidth="1"/>
    <col min="11515" max="11515" width="5" style="2" bestFit="1" customWidth="1"/>
    <col min="11516" max="11516" width="6.5" style="2" customWidth="1"/>
    <col min="11517" max="11517" width="11.125" style="2" customWidth="1"/>
    <col min="11518" max="11518" width="6" style="2" bestFit="1" customWidth="1"/>
    <col min="11519" max="11519" width="4.375" style="2" bestFit="1" customWidth="1"/>
    <col min="11520" max="11521" width="5" style="2" bestFit="1" customWidth="1"/>
    <col min="11522" max="11522" width="6.5" style="2" bestFit="1" customWidth="1"/>
    <col min="11523" max="11523" width="5.625" style="2" bestFit="1" customWidth="1"/>
    <col min="11524" max="11525" width="5" style="2" bestFit="1" customWidth="1"/>
    <col min="11526" max="11526" width="6.5" style="2" bestFit="1" customWidth="1"/>
    <col min="11527" max="11527" width="4.375" style="2" bestFit="1" customWidth="1"/>
    <col min="11528" max="11529" width="5" style="2" bestFit="1" customWidth="1"/>
    <col min="11530" max="11530" width="6.5" style="2" bestFit="1" customWidth="1"/>
    <col min="11531" max="11531" width="4.375" style="2" bestFit="1" customWidth="1"/>
    <col min="11532" max="11533" width="5" style="2" bestFit="1" customWidth="1"/>
    <col min="11534" max="11534" width="7.75" style="2" bestFit="1" customWidth="1"/>
    <col min="11535" max="11535" width="4.375" style="2" bestFit="1" customWidth="1"/>
    <col min="11536" max="11537" width="5" style="2" bestFit="1" customWidth="1"/>
    <col min="11538" max="11538" width="11" style="2" customWidth="1"/>
    <col min="11539" max="11749" width="9" style="2"/>
    <col min="11750" max="11750" width="6.625" style="2" bestFit="1" customWidth="1"/>
    <col min="11751" max="11751" width="39.25" style="2" customWidth="1"/>
    <col min="11752" max="11752" width="14.25" style="2" customWidth="1"/>
    <col min="11753" max="11753" width="6.75" style="2" bestFit="1" customWidth="1"/>
    <col min="11754" max="11754" width="4.375" style="2" bestFit="1" customWidth="1"/>
    <col min="11755" max="11755" width="5" style="2" bestFit="1" customWidth="1"/>
    <col min="11756" max="11756" width="6.25" style="2" customWidth="1"/>
    <col min="11757" max="11757" width="5.125" style="2" bestFit="1" customWidth="1"/>
    <col min="11758" max="11758" width="4.375" style="2" bestFit="1" customWidth="1"/>
    <col min="11759" max="11759" width="5.125" style="2" bestFit="1" customWidth="1"/>
    <col min="11760" max="11760" width="6.125" style="2" customWidth="1"/>
    <col min="11761" max="11761" width="5.125" style="2" bestFit="1" customWidth="1"/>
    <col min="11762" max="11762" width="4.375" style="2" bestFit="1" customWidth="1"/>
    <col min="11763" max="11763" width="5" style="2" bestFit="1" customWidth="1"/>
    <col min="11764" max="11764" width="6" style="2" customWidth="1"/>
    <col min="11765" max="11765" width="5.125" style="2" bestFit="1" customWidth="1"/>
    <col min="11766" max="11766" width="4.375" style="2" bestFit="1" customWidth="1"/>
    <col min="11767" max="11767" width="5" style="2" bestFit="1" customWidth="1"/>
    <col min="11768" max="11768" width="6.5" style="2" customWidth="1"/>
    <col min="11769" max="11769" width="7.125" style="2" customWidth="1"/>
    <col min="11770" max="11770" width="4.375" style="2" bestFit="1" customWidth="1"/>
    <col min="11771" max="11771" width="5" style="2" bestFit="1" customWidth="1"/>
    <col min="11772" max="11772" width="6.5" style="2" customWidth="1"/>
    <col min="11773" max="11773" width="11.125" style="2" customWidth="1"/>
    <col min="11774" max="11774" width="6" style="2" bestFit="1" customWidth="1"/>
    <col min="11775" max="11775" width="4.375" style="2" bestFit="1" customWidth="1"/>
    <col min="11776" max="11777" width="5" style="2" bestFit="1" customWidth="1"/>
    <col min="11778" max="11778" width="6.5" style="2" bestFit="1" customWidth="1"/>
    <col min="11779" max="11779" width="5.625" style="2" bestFit="1" customWidth="1"/>
    <col min="11780" max="11781" width="5" style="2" bestFit="1" customWidth="1"/>
    <col min="11782" max="11782" width="6.5" style="2" bestFit="1" customWidth="1"/>
    <col min="11783" max="11783" width="4.375" style="2" bestFit="1" customWidth="1"/>
    <col min="11784" max="11785" width="5" style="2" bestFit="1" customWidth="1"/>
    <col min="11786" max="11786" width="6.5" style="2" bestFit="1" customWidth="1"/>
    <col min="11787" max="11787" width="4.375" style="2" bestFit="1" customWidth="1"/>
    <col min="11788" max="11789" width="5" style="2" bestFit="1" customWidth="1"/>
    <col min="11790" max="11790" width="7.75" style="2" bestFit="1" customWidth="1"/>
    <col min="11791" max="11791" width="4.375" style="2" bestFit="1" customWidth="1"/>
    <col min="11792" max="11793" width="5" style="2" bestFit="1" customWidth="1"/>
    <col min="11794" max="11794" width="11" style="2" customWidth="1"/>
    <col min="11795" max="12005" width="9" style="2"/>
    <col min="12006" max="12006" width="6.625" style="2" bestFit="1" customWidth="1"/>
    <col min="12007" max="12007" width="39.25" style="2" customWidth="1"/>
    <col min="12008" max="12008" width="14.25" style="2" customWidth="1"/>
    <col min="12009" max="12009" width="6.75" style="2" bestFit="1" customWidth="1"/>
    <col min="12010" max="12010" width="4.375" style="2" bestFit="1" customWidth="1"/>
    <col min="12011" max="12011" width="5" style="2" bestFit="1" customWidth="1"/>
    <col min="12012" max="12012" width="6.25" style="2" customWidth="1"/>
    <col min="12013" max="12013" width="5.125" style="2" bestFit="1" customWidth="1"/>
    <col min="12014" max="12014" width="4.375" style="2" bestFit="1" customWidth="1"/>
    <col min="12015" max="12015" width="5.125" style="2" bestFit="1" customWidth="1"/>
    <col min="12016" max="12016" width="6.125" style="2" customWidth="1"/>
    <col min="12017" max="12017" width="5.125" style="2" bestFit="1" customWidth="1"/>
    <col min="12018" max="12018" width="4.375" style="2" bestFit="1" customWidth="1"/>
    <col min="12019" max="12019" width="5" style="2" bestFit="1" customWidth="1"/>
    <col min="12020" max="12020" width="6" style="2" customWidth="1"/>
    <col min="12021" max="12021" width="5.125" style="2" bestFit="1" customWidth="1"/>
    <col min="12022" max="12022" width="4.375" style="2" bestFit="1" customWidth="1"/>
    <col min="12023" max="12023" width="5" style="2" bestFit="1" customWidth="1"/>
    <col min="12024" max="12024" width="6.5" style="2" customWidth="1"/>
    <col min="12025" max="12025" width="7.125" style="2" customWidth="1"/>
    <col min="12026" max="12026" width="4.375" style="2" bestFit="1" customWidth="1"/>
    <col min="12027" max="12027" width="5" style="2" bestFit="1" customWidth="1"/>
    <col min="12028" max="12028" width="6.5" style="2" customWidth="1"/>
    <col min="12029" max="12029" width="11.125" style="2" customWidth="1"/>
    <col min="12030" max="12030" width="6" style="2" bestFit="1" customWidth="1"/>
    <col min="12031" max="12031" width="4.375" style="2" bestFit="1" customWidth="1"/>
    <col min="12032" max="12033" width="5" style="2" bestFit="1" customWidth="1"/>
    <col min="12034" max="12034" width="6.5" style="2" bestFit="1" customWidth="1"/>
    <col min="12035" max="12035" width="5.625" style="2" bestFit="1" customWidth="1"/>
    <col min="12036" max="12037" width="5" style="2" bestFit="1" customWidth="1"/>
    <col min="12038" max="12038" width="6.5" style="2" bestFit="1" customWidth="1"/>
    <col min="12039" max="12039" width="4.375" style="2" bestFit="1" customWidth="1"/>
    <col min="12040" max="12041" width="5" style="2" bestFit="1" customWidth="1"/>
    <col min="12042" max="12042" width="6.5" style="2" bestFit="1" customWidth="1"/>
    <col min="12043" max="12043" width="4.375" style="2" bestFit="1" customWidth="1"/>
    <col min="12044" max="12045" width="5" style="2" bestFit="1" customWidth="1"/>
    <col min="12046" max="12046" width="7.75" style="2" bestFit="1" customWidth="1"/>
    <col min="12047" max="12047" width="4.375" style="2" bestFit="1" customWidth="1"/>
    <col min="12048" max="12049" width="5" style="2" bestFit="1" customWidth="1"/>
    <col min="12050" max="12050" width="11" style="2" customWidth="1"/>
    <col min="12051" max="12261" width="9" style="2"/>
    <col min="12262" max="12262" width="6.625" style="2" bestFit="1" customWidth="1"/>
    <col min="12263" max="12263" width="39.25" style="2" customWidth="1"/>
    <col min="12264" max="12264" width="14.25" style="2" customWidth="1"/>
    <col min="12265" max="12265" width="6.75" style="2" bestFit="1" customWidth="1"/>
    <col min="12266" max="12266" width="4.375" style="2" bestFit="1" customWidth="1"/>
    <col min="12267" max="12267" width="5" style="2" bestFit="1" customWidth="1"/>
    <col min="12268" max="12268" width="6.25" style="2" customWidth="1"/>
    <col min="12269" max="12269" width="5.125" style="2" bestFit="1" customWidth="1"/>
    <col min="12270" max="12270" width="4.375" style="2" bestFit="1" customWidth="1"/>
    <col min="12271" max="12271" width="5.125" style="2" bestFit="1" customWidth="1"/>
    <col min="12272" max="12272" width="6.125" style="2" customWidth="1"/>
    <col min="12273" max="12273" width="5.125" style="2" bestFit="1" customWidth="1"/>
    <col min="12274" max="12274" width="4.375" style="2" bestFit="1" customWidth="1"/>
    <col min="12275" max="12275" width="5" style="2" bestFit="1" customWidth="1"/>
    <col min="12276" max="12276" width="6" style="2" customWidth="1"/>
    <col min="12277" max="12277" width="5.125" style="2" bestFit="1" customWidth="1"/>
    <col min="12278" max="12278" width="4.375" style="2" bestFit="1" customWidth="1"/>
    <col min="12279" max="12279" width="5" style="2" bestFit="1" customWidth="1"/>
    <col min="12280" max="12280" width="6.5" style="2" customWidth="1"/>
    <col min="12281" max="12281" width="7.125" style="2" customWidth="1"/>
    <col min="12282" max="12282" width="4.375" style="2" bestFit="1" customWidth="1"/>
    <col min="12283" max="12283" width="5" style="2" bestFit="1" customWidth="1"/>
    <col min="12284" max="12284" width="6.5" style="2" customWidth="1"/>
    <col min="12285" max="12285" width="11.125" style="2" customWidth="1"/>
    <col min="12286" max="12286" width="6" style="2" bestFit="1" customWidth="1"/>
    <col min="12287" max="12287" width="4.375" style="2" bestFit="1" customWidth="1"/>
    <col min="12288" max="12289" width="5" style="2" bestFit="1" customWidth="1"/>
    <col min="12290" max="12290" width="6.5" style="2" bestFit="1" customWidth="1"/>
    <col min="12291" max="12291" width="5.625" style="2" bestFit="1" customWidth="1"/>
    <col min="12292" max="12293" width="5" style="2" bestFit="1" customWidth="1"/>
    <col min="12294" max="12294" width="6.5" style="2" bestFit="1" customWidth="1"/>
    <col min="12295" max="12295" width="4.375" style="2" bestFit="1" customWidth="1"/>
    <col min="12296" max="12297" width="5" style="2" bestFit="1" customWidth="1"/>
    <col min="12298" max="12298" width="6.5" style="2" bestFit="1" customWidth="1"/>
    <col min="12299" max="12299" width="4.375" style="2" bestFit="1" customWidth="1"/>
    <col min="12300" max="12301" width="5" style="2" bestFit="1" customWidth="1"/>
    <col min="12302" max="12302" width="7.75" style="2" bestFit="1" customWidth="1"/>
    <col min="12303" max="12303" width="4.375" style="2" bestFit="1" customWidth="1"/>
    <col min="12304" max="12305" width="5" style="2" bestFit="1" customWidth="1"/>
    <col min="12306" max="12306" width="11" style="2" customWidth="1"/>
    <col min="12307" max="12517" width="9" style="2"/>
    <col min="12518" max="12518" width="6.625" style="2" bestFit="1" customWidth="1"/>
    <col min="12519" max="12519" width="39.25" style="2" customWidth="1"/>
    <col min="12520" max="12520" width="14.25" style="2" customWidth="1"/>
    <col min="12521" max="12521" width="6.75" style="2" bestFit="1" customWidth="1"/>
    <col min="12522" max="12522" width="4.375" style="2" bestFit="1" customWidth="1"/>
    <col min="12523" max="12523" width="5" style="2" bestFit="1" customWidth="1"/>
    <col min="12524" max="12524" width="6.25" style="2" customWidth="1"/>
    <col min="12525" max="12525" width="5.125" style="2" bestFit="1" customWidth="1"/>
    <col min="12526" max="12526" width="4.375" style="2" bestFit="1" customWidth="1"/>
    <col min="12527" max="12527" width="5.125" style="2" bestFit="1" customWidth="1"/>
    <col min="12528" max="12528" width="6.125" style="2" customWidth="1"/>
    <col min="12529" max="12529" width="5.125" style="2" bestFit="1" customWidth="1"/>
    <col min="12530" max="12530" width="4.375" style="2" bestFit="1" customWidth="1"/>
    <col min="12531" max="12531" width="5" style="2" bestFit="1" customWidth="1"/>
    <col min="12532" max="12532" width="6" style="2" customWidth="1"/>
    <col min="12533" max="12533" width="5.125" style="2" bestFit="1" customWidth="1"/>
    <col min="12534" max="12534" width="4.375" style="2" bestFit="1" customWidth="1"/>
    <col min="12535" max="12535" width="5" style="2" bestFit="1" customWidth="1"/>
    <col min="12536" max="12536" width="6.5" style="2" customWidth="1"/>
    <col min="12537" max="12537" width="7.125" style="2" customWidth="1"/>
    <col min="12538" max="12538" width="4.375" style="2" bestFit="1" customWidth="1"/>
    <col min="12539" max="12539" width="5" style="2" bestFit="1" customWidth="1"/>
    <col min="12540" max="12540" width="6.5" style="2" customWidth="1"/>
    <col min="12541" max="12541" width="11.125" style="2" customWidth="1"/>
    <col min="12542" max="12542" width="6" style="2" bestFit="1" customWidth="1"/>
    <col min="12543" max="12543" width="4.375" style="2" bestFit="1" customWidth="1"/>
    <col min="12544" max="12545" width="5" style="2" bestFit="1" customWidth="1"/>
    <col min="12546" max="12546" width="6.5" style="2" bestFit="1" customWidth="1"/>
    <col min="12547" max="12547" width="5.625" style="2" bestFit="1" customWidth="1"/>
    <col min="12548" max="12549" width="5" style="2" bestFit="1" customWidth="1"/>
    <col min="12550" max="12550" width="6.5" style="2" bestFit="1" customWidth="1"/>
    <col min="12551" max="12551" width="4.375" style="2" bestFit="1" customWidth="1"/>
    <col min="12552" max="12553" width="5" style="2" bestFit="1" customWidth="1"/>
    <col min="12554" max="12554" width="6.5" style="2" bestFit="1" customWidth="1"/>
    <col min="12555" max="12555" width="4.375" style="2" bestFit="1" customWidth="1"/>
    <col min="12556" max="12557" width="5" style="2" bestFit="1" customWidth="1"/>
    <col min="12558" max="12558" width="7.75" style="2" bestFit="1" customWidth="1"/>
    <col min="12559" max="12559" width="4.375" style="2" bestFit="1" customWidth="1"/>
    <col min="12560" max="12561" width="5" style="2" bestFit="1" customWidth="1"/>
    <col min="12562" max="12562" width="11" style="2" customWidth="1"/>
    <col min="12563" max="12773" width="9" style="2"/>
    <col min="12774" max="12774" width="6.625" style="2" bestFit="1" customWidth="1"/>
    <col min="12775" max="12775" width="39.25" style="2" customWidth="1"/>
    <col min="12776" max="12776" width="14.25" style="2" customWidth="1"/>
    <col min="12777" max="12777" width="6.75" style="2" bestFit="1" customWidth="1"/>
    <col min="12778" max="12778" width="4.375" style="2" bestFit="1" customWidth="1"/>
    <col min="12779" max="12779" width="5" style="2" bestFit="1" customWidth="1"/>
    <col min="12780" max="12780" width="6.25" style="2" customWidth="1"/>
    <col min="12781" max="12781" width="5.125" style="2" bestFit="1" customWidth="1"/>
    <col min="12782" max="12782" width="4.375" style="2" bestFit="1" customWidth="1"/>
    <col min="12783" max="12783" width="5.125" style="2" bestFit="1" customWidth="1"/>
    <col min="12784" max="12784" width="6.125" style="2" customWidth="1"/>
    <col min="12785" max="12785" width="5.125" style="2" bestFit="1" customWidth="1"/>
    <col min="12786" max="12786" width="4.375" style="2" bestFit="1" customWidth="1"/>
    <col min="12787" max="12787" width="5" style="2" bestFit="1" customWidth="1"/>
    <col min="12788" max="12788" width="6" style="2" customWidth="1"/>
    <col min="12789" max="12789" width="5.125" style="2" bestFit="1" customWidth="1"/>
    <col min="12790" max="12790" width="4.375" style="2" bestFit="1" customWidth="1"/>
    <col min="12791" max="12791" width="5" style="2" bestFit="1" customWidth="1"/>
    <col min="12792" max="12792" width="6.5" style="2" customWidth="1"/>
    <col min="12793" max="12793" width="7.125" style="2" customWidth="1"/>
    <col min="12794" max="12794" width="4.375" style="2" bestFit="1" customWidth="1"/>
    <col min="12795" max="12795" width="5" style="2" bestFit="1" customWidth="1"/>
    <col min="12796" max="12796" width="6.5" style="2" customWidth="1"/>
    <col min="12797" max="12797" width="11.125" style="2" customWidth="1"/>
    <col min="12798" max="12798" width="6" style="2" bestFit="1" customWidth="1"/>
    <col min="12799" max="12799" width="4.375" style="2" bestFit="1" customWidth="1"/>
    <col min="12800" max="12801" width="5" style="2" bestFit="1" customWidth="1"/>
    <col min="12802" max="12802" width="6.5" style="2" bestFit="1" customWidth="1"/>
    <col min="12803" max="12803" width="5.625" style="2" bestFit="1" customWidth="1"/>
    <col min="12804" max="12805" width="5" style="2" bestFit="1" customWidth="1"/>
    <col min="12806" max="12806" width="6.5" style="2" bestFit="1" customWidth="1"/>
    <col min="12807" max="12807" width="4.375" style="2" bestFit="1" customWidth="1"/>
    <col min="12808" max="12809" width="5" style="2" bestFit="1" customWidth="1"/>
    <col min="12810" max="12810" width="6.5" style="2" bestFit="1" customWidth="1"/>
    <col min="12811" max="12811" width="4.375" style="2" bestFit="1" customWidth="1"/>
    <col min="12812" max="12813" width="5" style="2" bestFit="1" customWidth="1"/>
    <col min="12814" max="12814" width="7.75" style="2" bestFit="1" customWidth="1"/>
    <col min="12815" max="12815" width="4.375" style="2" bestFit="1" customWidth="1"/>
    <col min="12816" max="12817" width="5" style="2" bestFit="1" customWidth="1"/>
    <col min="12818" max="12818" width="11" style="2" customWidth="1"/>
    <col min="12819" max="13029" width="9" style="2"/>
    <col min="13030" max="13030" width="6.625" style="2" bestFit="1" customWidth="1"/>
    <col min="13031" max="13031" width="39.25" style="2" customWidth="1"/>
    <col min="13032" max="13032" width="14.25" style="2" customWidth="1"/>
    <col min="13033" max="13033" width="6.75" style="2" bestFit="1" customWidth="1"/>
    <col min="13034" max="13034" width="4.375" style="2" bestFit="1" customWidth="1"/>
    <col min="13035" max="13035" width="5" style="2" bestFit="1" customWidth="1"/>
    <col min="13036" max="13036" width="6.25" style="2" customWidth="1"/>
    <col min="13037" max="13037" width="5.125" style="2" bestFit="1" customWidth="1"/>
    <col min="13038" max="13038" width="4.375" style="2" bestFit="1" customWidth="1"/>
    <col min="13039" max="13039" width="5.125" style="2" bestFit="1" customWidth="1"/>
    <col min="13040" max="13040" width="6.125" style="2" customWidth="1"/>
    <col min="13041" max="13041" width="5.125" style="2" bestFit="1" customWidth="1"/>
    <col min="13042" max="13042" width="4.375" style="2" bestFit="1" customWidth="1"/>
    <col min="13043" max="13043" width="5" style="2" bestFit="1" customWidth="1"/>
    <col min="13044" max="13044" width="6" style="2" customWidth="1"/>
    <col min="13045" max="13045" width="5.125" style="2" bestFit="1" customWidth="1"/>
    <col min="13046" max="13046" width="4.375" style="2" bestFit="1" customWidth="1"/>
    <col min="13047" max="13047" width="5" style="2" bestFit="1" customWidth="1"/>
    <col min="13048" max="13048" width="6.5" style="2" customWidth="1"/>
    <col min="13049" max="13049" width="7.125" style="2" customWidth="1"/>
    <col min="13050" max="13050" width="4.375" style="2" bestFit="1" customWidth="1"/>
    <col min="13051" max="13051" width="5" style="2" bestFit="1" customWidth="1"/>
    <col min="13052" max="13052" width="6.5" style="2" customWidth="1"/>
    <col min="13053" max="13053" width="11.125" style="2" customWidth="1"/>
    <col min="13054" max="13054" width="6" style="2" bestFit="1" customWidth="1"/>
    <col min="13055" max="13055" width="4.375" style="2" bestFit="1" customWidth="1"/>
    <col min="13056" max="13057" width="5" style="2" bestFit="1" customWidth="1"/>
    <col min="13058" max="13058" width="6.5" style="2" bestFit="1" customWidth="1"/>
    <col min="13059" max="13059" width="5.625" style="2" bestFit="1" customWidth="1"/>
    <col min="13060" max="13061" width="5" style="2" bestFit="1" customWidth="1"/>
    <col min="13062" max="13062" width="6.5" style="2" bestFit="1" customWidth="1"/>
    <col min="13063" max="13063" width="4.375" style="2" bestFit="1" customWidth="1"/>
    <col min="13064" max="13065" width="5" style="2" bestFit="1" customWidth="1"/>
    <col min="13066" max="13066" width="6.5" style="2" bestFit="1" customWidth="1"/>
    <col min="13067" max="13067" width="4.375" style="2" bestFit="1" customWidth="1"/>
    <col min="13068" max="13069" width="5" style="2" bestFit="1" customWidth="1"/>
    <col min="13070" max="13070" width="7.75" style="2" bestFit="1" customWidth="1"/>
    <col min="13071" max="13071" width="4.375" style="2" bestFit="1" customWidth="1"/>
    <col min="13072" max="13073" width="5" style="2" bestFit="1" customWidth="1"/>
    <col min="13074" max="13074" width="11" style="2" customWidth="1"/>
    <col min="13075" max="13285" width="9" style="2"/>
    <col min="13286" max="13286" width="6.625" style="2" bestFit="1" customWidth="1"/>
    <col min="13287" max="13287" width="39.25" style="2" customWidth="1"/>
    <col min="13288" max="13288" width="14.25" style="2" customWidth="1"/>
    <col min="13289" max="13289" width="6.75" style="2" bestFit="1" customWidth="1"/>
    <col min="13290" max="13290" width="4.375" style="2" bestFit="1" customWidth="1"/>
    <col min="13291" max="13291" width="5" style="2" bestFit="1" customWidth="1"/>
    <col min="13292" max="13292" width="6.25" style="2" customWidth="1"/>
    <col min="13293" max="13293" width="5.125" style="2" bestFit="1" customWidth="1"/>
    <col min="13294" max="13294" width="4.375" style="2" bestFit="1" customWidth="1"/>
    <col min="13295" max="13295" width="5.125" style="2" bestFit="1" customWidth="1"/>
    <col min="13296" max="13296" width="6.125" style="2" customWidth="1"/>
    <col min="13297" max="13297" width="5.125" style="2" bestFit="1" customWidth="1"/>
    <col min="13298" max="13298" width="4.375" style="2" bestFit="1" customWidth="1"/>
    <col min="13299" max="13299" width="5" style="2" bestFit="1" customWidth="1"/>
    <col min="13300" max="13300" width="6" style="2" customWidth="1"/>
    <col min="13301" max="13301" width="5.125" style="2" bestFit="1" customWidth="1"/>
    <col min="13302" max="13302" width="4.375" style="2" bestFit="1" customWidth="1"/>
    <col min="13303" max="13303" width="5" style="2" bestFit="1" customWidth="1"/>
    <col min="13304" max="13304" width="6.5" style="2" customWidth="1"/>
    <col min="13305" max="13305" width="7.125" style="2" customWidth="1"/>
    <col min="13306" max="13306" width="4.375" style="2" bestFit="1" customWidth="1"/>
    <col min="13307" max="13307" width="5" style="2" bestFit="1" customWidth="1"/>
    <col min="13308" max="13308" width="6.5" style="2" customWidth="1"/>
    <col min="13309" max="13309" width="11.125" style="2" customWidth="1"/>
    <col min="13310" max="13310" width="6" style="2" bestFit="1" customWidth="1"/>
    <col min="13311" max="13311" width="4.375" style="2" bestFit="1" customWidth="1"/>
    <col min="13312" max="13313" width="5" style="2" bestFit="1" customWidth="1"/>
    <col min="13314" max="13314" width="6.5" style="2" bestFit="1" customWidth="1"/>
    <col min="13315" max="13315" width="5.625" style="2" bestFit="1" customWidth="1"/>
    <col min="13316" max="13317" width="5" style="2" bestFit="1" customWidth="1"/>
    <col min="13318" max="13318" width="6.5" style="2" bestFit="1" customWidth="1"/>
    <col min="13319" max="13319" width="4.375" style="2" bestFit="1" customWidth="1"/>
    <col min="13320" max="13321" width="5" style="2" bestFit="1" customWidth="1"/>
    <col min="13322" max="13322" width="6.5" style="2" bestFit="1" customWidth="1"/>
    <col min="13323" max="13323" width="4.375" style="2" bestFit="1" customWidth="1"/>
    <col min="13324" max="13325" width="5" style="2" bestFit="1" customWidth="1"/>
    <col min="13326" max="13326" width="7.75" style="2" bestFit="1" customWidth="1"/>
    <col min="13327" max="13327" width="4.375" style="2" bestFit="1" customWidth="1"/>
    <col min="13328" max="13329" width="5" style="2" bestFit="1" customWidth="1"/>
    <col min="13330" max="13330" width="11" style="2" customWidth="1"/>
    <col min="13331" max="13541" width="9" style="2"/>
    <col min="13542" max="13542" width="6.625" style="2" bestFit="1" customWidth="1"/>
    <col min="13543" max="13543" width="39.25" style="2" customWidth="1"/>
    <col min="13544" max="13544" width="14.25" style="2" customWidth="1"/>
    <col min="13545" max="13545" width="6.75" style="2" bestFit="1" customWidth="1"/>
    <col min="13546" max="13546" width="4.375" style="2" bestFit="1" customWidth="1"/>
    <col min="13547" max="13547" width="5" style="2" bestFit="1" customWidth="1"/>
    <col min="13548" max="13548" width="6.25" style="2" customWidth="1"/>
    <col min="13549" max="13549" width="5.125" style="2" bestFit="1" customWidth="1"/>
    <col min="13550" max="13550" width="4.375" style="2" bestFit="1" customWidth="1"/>
    <col min="13551" max="13551" width="5.125" style="2" bestFit="1" customWidth="1"/>
    <col min="13552" max="13552" width="6.125" style="2" customWidth="1"/>
    <col min="13553" max="13553" width="5.125" style="2" bestFit="1" customWidth="1"/>
    <col min="13554" max="13554" width="4.375" style="2" bestFit="1" customWidth="1"/>
    <col min="13555" max="13555" width="5" style="2" bestFit="1" customWidth="1"/>
    <col min="13556" max="13556" width="6" style="2" customWidth="1"/>
    <col min="13557" max="13557" width="5.125" style="2" bestFit="1" customWidth="1"/>
    <col min="13558" max="13558" width="4.375" style="2" bestFit="1" customWidth="1"/>
    <col min="13559" max="13559" width="5" style="2" bestFit="1" customWidth="1"/>
    <col min="13560" max="13560" width="6.5" style="2" customWidth="1"/>
    <col min="13561" max="13561" width="7.125" style="2" customWidth="1"/>
    <col min="13562" max="13562" width="4.375" style="2" bestFit="1" customWidth="1"/>
    <col min="13563" max="13563" width="5" style="2" bestFit="1" customWidth="1"/>
    <col min="13564" max="13564" width="6.5" style="2" customWidth="1"/>
    <col min="13565" max="13565" width="11.125" style="2" customWidth="1"/>
    <col min="13566" max="13566" width="6" style="2" bestFit="1" customWidth="1"/>
    <col min="13567" max="13567" width="4.375" style="2" bestFit="1" customWidth="1"/>
    <col min="13568" max="13569" width="5" style="2" bestFit="1" customWidth="1"/>
    <col min="13570" max="13570" width="6.5" style="2" bestFit="1" customWidth="1"/>
    <col min="13571" max="13571" width="5.625" style="2" bestFit="1" customWidth="1"/>
    <col min="13572" max="13573" width="5" style="2" bestFit="1" customWidth="1"/>
    <col min="13574" max="13574" width="6.5" style="2" bestFit="1" customWidth="1"/>
    <col min="13575" max="13575" width="4.375" style="2" bestFit="1" customWidth="1"/>
    <col min="13576" max="13577" width="5" style="2" bestFit="1" customWidth="1"/>
    <col min="13578" max="13578" width="6.5" style="2" bestFit="1" customWidth="1"/>
    <col min="13579" max="13579" width="4.375" style="2" bestFit="1" customWidth="1"/>
    <col min="13580" max="13581" width="5" style="2" bestFit="1" customWidth="1"/>
    <col min="13582" max="13582" width="7.75" style="2" bestFit="1" customWidth="1"/>
    <col min="13583" max="13583" width="4.375" style="2" bestFit="1" customWidth="1"/>
    <col min="13584" max="13585" width="5" style="2" bestFit="1" customWidth="1"/>
    <col min="13586" max="13586" width="11" style="2" customWidth="1"/>
    <col min="13587" max="13797" width="9" style="2"/>
    <col min="13798" max="13798" width="6.625" style="2" bestFit="1" customWidth="1"/>
    <col min="13799" max="13799" width="39.25" style="2" customWidth="1"/>
    <col min="13800" max="13800" width="14.25" style="2" customWidth="1"/>
    <col min="13801" max="13801" width="6.75" style="2" bestFit="1" customWidth="1"/>
    <col min="13802" max="13802" width="4.375" style="2" bestFit="1" customWidth="1"/>
    <col min="13803" max="13803" width="5" style="2" bestFit="1" customWidth="1"/>
    <col min="13804" max="13804" width="6.25" style="2" customWidth="1"/>
    <col min="13805" max="13805" width="5.125" style="2" bestFit="1" customWidth="1"/>
    <col min="13806" max="13806" width="4.375" style="2" bestFit="1" customWidth="1"/>
    <col min="13807" max="13807" width="5.125" style="2" bestFit="1" customWidth="1"/>
    <col min="13808" max="13808" width="6.125" style="2" customWidth="1"/>
    <col min="13809" max="13809" width="5.125" style="2" bestFit="1" customWidth="1"/>
    <col min="13810" max="13810" width="4.375" style="2" bestFit="1" customWidth="1"/>
    <col min="13811" max="13811" width="5" style="2" bestFit="1" customWidth="1"/>
    <col min="13812" max="13812" width="6" style="2" customWidth="1"/>
    <col min="13813" max="13813" width="5.125" style="2" bestFit="1" customWidth="1"/>
    <col min="13814" max="13814" width="4.375" style="2" bestFit="1" customWidth="1"/>
    <col min="13815" max="13815" width="5" style="2" bestFit="1" customWidth="1"/>
    <col min="13816" max="13816" width="6.5" style="2" customWidth="1"/>
    <col min="13817" max="13817" width="7.125" style="2" customWidth="1"/>
    <col min="13818" max="13818" width="4.375" style="2" bestFit="1" customWidth="1"/>
    <col min="13819" max="13819" width="5" style="2" bestFit="1" customWidth="1"/>
    <col min="13820" max="13820" width="6.5" style="2" customWidth="1"/>
    <col min="13821" max="13821" width="11.125" style="2" customWidth="1"/>
    <col min="13822" max="13822" width="6" style="2" bestFit="1" customWidth="1"/>
    <col min="13823" max="13823" width="4.375" style="2" bestFit="1" customWidth="1"/>
    <col min="13824" max="13825" width="5" style="2" bestFit="1" customWidth="1"/>
    <col min="13826" max="13826" width="6.5" style="2" bestFit="1" customWidth="1"/>
    <col min="13827" max="13827" width="5.625" style="2" bestFit="1" customWidth="1"/>
    <col min="13828" max="13829" width="5" style="2" bestFit="1" customWidth="1"/>
    <col min="13830" max="13830" width="6.5" style="2" bestFit="1" customWidth="1"/>
    <col min="13831" max="13831" width="4.375" style="2" bestFit="1" customWidth="1"/>
    <col min="13832" max="13833" width="5" style="2" bestFit="1" customWidth="1"/>
    <col min="13834" max="13834" width="6.5" style="2" bestFit="1" customWidth="1"/>
    <col min="13835" max="13835" width="4.375" style="2" bestFit="1" customWidth="1"/>
    <col min="13836" max="13837" width="5" style="2" bestFit="1" customWidth="1"/>
    <col min="13838" max="13838" width="7.75" style="2" bestFit="1" customWidth="1"/>
    <col min="13839" max="13839" width="4.375" style="2" bestFit="1" customWidth="1"/>
    <col min="13840" max="13841" width="5" style="2" bestFit="1" customWidth="1"/>
    <col min="13842" max="13842" width="11" style="2" customWidth="1"/>
    <col min="13843" max="14053" width="9" style="2"/>
    <col min="14054" max="14054" width="6.625" style="2" bestFit="1" customWidth="1"/>
    <col min="14055" max="14055" width="39.25" style="2" customWidth="1"/>
    <col min="14056" max="14056" width="14.25" style="2" customWidth="1"/>
    <col min="14057" max="14057" width="6.75" style="2" bestFit="1" customWidth="1"/>
    <col min="14058" max="14058" width="4.375" style="2" bestFit="1" customWidth="1"/>
    <col min="14059" max="14059" width="5" style="2" bestFit="1" customWidth="1"/>
    <col min="14060" max="14060" width="6.25" style="2" customWidth="1"/>
    <col min="14061" max="14061" width="5.125" style="2" bestFit="1" customWidth="1"/>
    <col min="14062" max="14062" width="4.375" style="2" bestFit="1" customWidth="1"/>
    <col min="14063" max="14063" width="5.125" style="2" bestFit="1" customWidth="1"/>
    <col min="14064" max="14064" width="6.125" style="2" customWidth="1"/>
    <col min="14065" max="14065" width="5.125" style="2" bestFit="1" customWidth="1"/>
    <col min="14066" max="14066" width="4.375" style="2" bestFit="1" customWidth="1"/>
    <col min="14067" max="14067" width="5" style="2" bestFit="1" customWidth="1"/>
    <col min="14068" max="14068" width="6" style="2" customWidth="1"/>
    <col min="14069" max="14069" width="5.125" style="2" bestFit="1" customWidth="1"/>
    <col min="14070" max="14070" width="4.375" style="2" bestFit="1" customWidth="1"/>
    <col min="14071" max="14071" width="5" style="2" bestFit="1" customWidth="1"/>
    <col min="14072" max="14072" width="6.5" style="2" customWidth="1"/>
    <col min="14073" max="14073" width="7.125" style="2" customWidth="1"/>
    <col min="14074" max="14074" width="4.375" style="2" bestFit="1" customWidth="1"/>
    <col min="14075" max="14075" width="5" style="2" bestFit="1" customWidth="1"/>
    <col min="14076" max="14076" width="6.5" style="2" customWidth="1"/>
    <col min="14077" max="14077" width="11.125" style="2" customWidth="1"/>
    <col min="14078" max="14078" width="6" style="2" bestFit="1" customWidth="1"/>
    <col min="14079" max="14079" width="4.375" style="2" bestFit="1" customWidth="1"/>
    <col min="14080" max="14081" width="5" style="2" bestFit="1" customWidth="1"/>
    <col min="14082" max="14082" width="6.5" style="2" bestFit="1" customWidth="1"/>
    <col min="14083" max="14083" width="5.625" style="2" bestFit="1" customWidth="1"/>
    <col min="14084" max="14085" width="5" style="2" bestFit="1" customWidth="1"/>
    <col min="14086" max="14086" width="6.5" style="2" bestFit="1" customWidth="1"/>
    <col min="14087" max="14087" width="4.375" style="2" bestFit="1" customWidth="1"/>
    <col min="14088" max="14089" width="5" style="2" bestFit="1" customWidth="1"/>
    <col min="14090" max="14090" width="6.5" style="2" bestFit="1" customWidth="1"/>
    <col min="14091" max="14091" width="4.375" style="2" bestFit="1" customWidth="1"/>
    <col min="14092" max="14093" width="5" style="2" bestFit="1" customWidth="1"/>
    <col min="14094" max="14094" width="7.75" style="2" bestFit="1" customWidth="1"/>
    <col min="14095" max="14095" width="4.375" style="2" bestFit="1" customWidth="1"/>
    <col min="14096" max="14097" width="5" style="2" bestFit="1" customWidth="1"/>
    <col min="14098" max="14098" width="11" style="2" customWidth="1"/>
    <col min="14099" max="14309" width="9" style="2"/>
    <col min="14310" max="14310" width="6.625" style="2" bestFit="1" customWidth="1"/>
    <col min="14311" max="14311" width="39.25" style="2" customWidth="1"/>
    <col min="14312" max="14312" width="14.25" style="2" customWidth="1"/>
    <col min="14313" max="14313" width="6.75" style="2" bestFit="1" customWidth="1"/>
    <col min="14314" max="14314" width="4.375" style="2" bestFit="1" customWidth="1"/>
    <col min="14315" max="14315" width="5" style="2" bestFit="1" customWidth="1"/>
    <col min="14316" max="14316" width="6.25" style="2" customWidth="1"/>
    <col min="14317" max="14317" width="5.125" style="2" bestFit="1" customWidth="1"/>
    <col min="14318" max="14318" width="4.375" style="2" bestFit="1" customWidth="1"/>
    <col min="14319" max="14319" width="5.125" style="2" bestFit="1" customWidth="1"/>
    <col min="14320" max="14320" width="6.125" style="2" customWidth="1"/>
    <col min="14321" max="14321" width="5.125" style="2" bestFit="1" customWidth="1"/>
    <col min="14322" max="14322" width="4.375" style="2" bestFit="1" customWidth="1"/>
    <col min="14323" max="14323" width="5" style="2" bestFit="1" customWidth="1"/>
    <col min="14324" max="14324" width="6" style="2" customWidth="1"/>
    <col min="14325" max="14325" width="5.125" style="2" bestFit="1" customWidth="1"/>
    <col min="14326" max="14326" width="4.375" style="2" bestFit="1" customWidth="1"/>
    <col min="14327" max="14327" width="5" style="2" bestFit="1" customWidth="1"/>
    <col min="14328" max="14328" width="6.5" style="2" customWidth="1"/>
    <col min="14329" max="14329" width="7.125" style="2" customWidth="1"/>
    <col min="14330" max="14330" width="4.375" style="2" bestFit="1" customWidth="1"/>
    <col min="14331" max="14331" width="5" style="2" bestFit="1" customWidth="1"/>
    <col min="14332" max="14332" width="6.5" style="2" customWidth="1"/>
    <col min="14333" max="14333" width="11.125" style="2" customWidth="1"/>
    <col min="14334" max="14334" width="6" style="2" bestFit="1" customWidth="1"/>
    <col min="14335" max="14335" width="4.375" style="2" bestFit="1" customWidth="1"/>
    <col min="14336" max="14337" width="5" style="2" bestFit="1" customWidth="1"/>
    <col min="14338" max="14338" width="6.5" style="2" bestFit="1" customWidth="1"/>
    <col min="14339" max="14339" width="5.625" style="2" bestFit="1" customWidth="1"/>
    <col min="14340" max="14341" width="5" style="2" bestFit="1" customWidth="1"/>
    <col min="14342" max="14342" width="6.5" style="2" bestFit="1" customWidth="1"/>
    <col min="14343" max="14343" width="4.375" style="2" bestFit="1" customWidth="1"/>
    <col min="14344" max="14345" width="5" style="2" bestFit="1" customWidth="1"/>
    <col min="14346" max="14346" width="6.5" style="2" bestFit="1" customWidth="1"/>
    <col min="14347" max="14347" width="4.375" style="2" bestFit="1" customWidth="1"/>
    <col min="14348" max="14349" width="5" style="2" bestFit="1" customWidth="1"/>
    <col min="14350" max="14350" width="7.75" style="2" bestFit="1" customWidth="1"/>
    <col min="14351" max="14351" width="4.375" style="2" bestFit="1" customWidth="1"/>
    <col min="14352" max="14353" width="5" style="2" bestFit="1" customWidth="1"/>
    <col min="14354" max="14354" width="11" style="2" customWidth="1"/>
    <col min="14355" max="14565" width="9" style="2"/>
    <col min="14566" max="14566" width="6.625" style="2" bestFit="1" customWidth="1"/>
    <col min="14567" max="14567" width="39.25" style="2" customWidth="1"/>
    <col min="14568" max="14568" width="14.25" style="2" customWidth="1"/>
    <col min="14569" max="14569" width="6.75" style="2" bestFit="1" customWidth="1"/>
    <col min="14570" max="14570" width="4.375" style="2" bestFit="1" customWidth="1"/>
    <col min="14571" max="14571" width="5" style="2" bestFit="1" customWidth="1"/>
    <col min="14572" max="14572" width="6.25" style="2" customWidth="1"/>
    <col min="14573" max="14573" width="5.125" style="2" bestFit="1" customWidth="1"/>
    <col min="14574" max="14574" width="4.375" style="2" bestFit="1" customWidth="1"/>
    <col min="14575" max="14575" width="5.125" style="2" bestFit="1" customWidth="1"/>
    <col min="14576" max="14576" width="6.125" style="2" customWidth="1"/>
    <col min="14577" max="14577" width="5.125" style="2" bestFit="1" customWidth="1"/>
    <col min="14578" max="14578" width="4.375" style="2" bestFit="1" customWidth="1"/>
    <col min="14579" max="14579" width="5" style="2" bestFit="1" customWidth="1"/>
    <col min="14580" max="14580" width="6" style="2" customWidth="1"/>
    <col min="14581" max="14581" width="5.125" style="2" bestFit="1" customWidth="1"/>
    <col min="14582" max="14582" width="4.375" style="2" bestFit="1" customWidth="1"/>
    <col min="14583" max="14583" width="5" style="2" bestFit="1" customWidth="1"/>
    <col min="14584" max="14584" width="6.5" style="2" customWidth="1"/>
    <col min="14585" max="14585" width="7.125" style="2" customWidth="1"/>
    <col min="14586" max="14586" width="4.375" style="2" bestFit="1" customWidth="1"/>
    <col min="14587" max="14587" width="5" style="2" bestFit="1" customWidth="1"/>
    <col min="14588" max="14588" width="6.5" style="2" customWidth="1"/>
    <col min="14589" max="14589" width="11.125" style="2" customWidth="1"/>
    <col min="14590" max="14590" width="6" style="2" bestFit="1" customWidth="1"/>
    <col min="14591" max="14591" width="4.375" style="2" bestFit="1" customWidth="1"/>
    <col min="14592" max="14593" width="5" style="2" bestFit="1" customWidth="1"/>
    <col min="14594" max="14594" width="6.5" style="2" bestFit="1" customWidth="1"/>
    <col min="14595" max="14595" width="5.625" style="2" bestFit="1" customWidth="1"/>
    <col min="14596" max="14597" width="5" style="2" bestFit="1" customWidth="1"/>
    <col min="14598" max="14598" width="6.5" style="2" bestFit="1" customWidth="1"/>
    <col min="14599" max="14599" width="4.375" style="2" bestFit="1" customWidth="1"/>
    <col min="14600" max="14601" width="5" style="2" bestFit="1" customWidth="1"/>
    <col min="14602" max="14602" width="6.5" style="2" bestFit="1" customWidth="1"/>
    <col min="14603" max="14603" width="4.375" style="2" bestFit="1" customWidth="1"/>
    <col min="14604" max="14605" width="5" style="2" bestFit="1" customWidth="1"/>
    <col min="14606" max="14606" width="7.75" style="2" bestFit="1" customWidth="1"/>
    <col min="14607" max="14607" width="4.375" style="2" bestFit="1" customWidth="1"/>
    <col min="14608" max="14609" width="5" style="2" bestFit="1" customWidth="1"/>
    <col min="14610" max="14610" width="11" style="2" customWidth="1"/>
    <col min="14611" max="14821" width="9" style="2"/>
    <col min="14822" max="14822" width="6.625" style="2" bestFit="1" customWidth="1"/>
    <col min="14823" max="14823" width="39.25" style="2" customWidth="1"/>
    <col min="14824" max="14824" width="14.25" style="2" customWidth="1"/>
    <col min="14825" max="14825" width="6.75" style="2" bestFit="1" customWidth="1"/>
    <col min="14826" max="14826" width="4.375" style="2" bestFit="1" customWidth="1"/>
    <col min="14827" max="14827" width="5" style="2" bestFit="1" customWidth="1"/>
    <col min="14828" max="14828" width="6.25" style="2" customWidth="1"/>
    <col min="14829" max="14829" width="5.125" style="2" bestFit="1" customWidth="1"/>
    <col min="14830" max="14830" width="4.375" style="2" bestFit="1" customWidth="1"/>
    <col min="14831" max="14831" width="5.125" style="2" bestFit="1" customWidth="1"/>
    <col min="14832" max="14832" width="6.125" style="2" customWidth="1"/>
    <col min="14833" max="14833" width="5.125" style="2" bestFit="1" customWidth="1"/>
    <col min="14834" max="14834" width="4.375" style="2" bestFit="1" customWidth="1"/>
    <col min="14835" max="14835" width="5" style="2" bestFit="1" customWidth="1"/>
    <col min="14836" max="14836" width="6" style="2" customWidth="1"/>
    <col min="14837" max="14837" width="5.125" style="2" bestFit="1" customWidth="1"/>
    <col min="14838" max="14838" width="4.375" style="2" bestFit="1" customWidth="1"/>
    <col min="14839" max="14839" width="5" style="2" bestFit="1" customWidth="1"/>
    <col min="14840" max="14840" width="6.5" style="2" customWidth="1"/>
    <col min="14841" max="14841" width="7.125" style="2" customWidth="1"/>
    <col min="14842" max="14842" width="4.375" style="2" bestFit="1" customWidth="1"/>
    <col min="14843" max="14843" width="5" style="2" bestFit="1" customWidth="1"/>
    <col min="14844" max="14844" width="6.5" style="2" customWidth="1"/>
    <col min="14845" max="14845" width="11.125" style="2" customWidth="1"/>
    <col min="14846" max="14846" width="6" style="2" bestFit="1" customWidth="1"/>
    <col min="14847" max="14847" width="4.375" style="2" bestFit="1" customWidth="1"/>
    <col min="14848" max="14849" width="5" style="2" bestFit="1" customWidth="1"/>
    <col min="14850" max="14850" width="6.5" style="2" bestFit="1" customWidth="1"/>
    <col min="14851" max="14851" width="5.625" style="2" bestFit="1" customWidth="1"/>
    <col min="14852" max="14853" width="5" style="2" bestFit="1" customWidth="1"/>
    <col min="14854" max="14854" width="6.5" style="2" bestFit="1" customWidth="1"/>
    <col min="14855" max="14855" width="4.375" style="2" bestFit="1" customWidth="1"/>
    <col min="14856" max="14857" width="5" style="2" bestFit="1" customWidth="1"/>
    <col min="14858" max="14858" width="6.5" style="2" bestFit="1" customWidth="1"/>
    <col min="14859" max="14859" width="4.375" style="2" bestFit="1" customWidth="1"/>
    <col min="14860" max="14861" width="5" style="2" bestFit="1" customWidth="1"/>
    <col min="14862" max="14862" width="7.75" style="2" bestFit="1" customWidth="1"/>
    <col min="14863" max="14863" width="4.375" style="2" bestFit="1" customWidth="1"/>
    <col min="14864" max="14865" width="5" style="2" bestFit="1" customWidth="1"/>
    <col min="14866" max="14866" width="11" style="2" customWidth="1"/>
    <col min="14867" max="15077" width="9" style="2"/>
    <col min="15078" max="15078" width="6.625" style="2" bestFit="1" customWidth="1"/>
    <col min="15079" max="15079" width="39.25" style="2" customWidth="1"/>
    <col min="15080" max="15080" width="14.25" style="2" customWidth="1"/>
    <col min="15081" max="15081" width="6.75" style="2" bestFit="1" customWidth="1"/>
    <col min="15082" max="15082" width="4.375" style="2" bestFit="1" customWidth="1"/>
    <col min="15083" max="15083" width="5" style="2" bestFit="1" customWidth="1"/>
    <col min="15084" max="15084" width="6.25" style="2" customWidth="1"/>
    <col min="15085" max="15085" width="5.125" style="2" bestFit="1" customWidth="1"/>
    <col min="15086" max="15086" width="4.375" style="2" bestFit="1" customWidth="1"/>
    <col min="15087" max="15087" width="5.125" style="2" bestFit="1" customWidth="1"/>
    <col min="15088" max="15088" width="6.125" style="2" customWidth="1"/>
    <col min="15089" max="15089" width="5.125" style="2" bestFit="1" customWidth="1"/>
    <col min="15090" max="15090" width="4.375" style="2" bestFit="1" customWidth="1"/>
    <col min="15091" max="15091" width="5" style="2" bestFit="1" customWidth="1"/>
    <col min="15092" max="15092" width="6" style="2" customWidth="1"/>
    <col min="15093" max="15093" width="5.125" style="2" bestFit="1" customWidth="1"/>
    <col min="15094" max="15094" width="4.375" style="2" bestFit="1" customWidth="1"/>
    <col min="15095" max="15095" width="5" style="2" bestFit="1" customWidth="1"/>
    <col min="15096" max="15096" width="6.5" style="2" customWidth="1"/>
    <col min="15097" max="15097" width="7.125" style="2" customWidth="1"/>
    <col min="15098" max="15098" width="4.375" style="2" bestFit="1" customWidth="1"/>
    <col min="15099" max="15099" width="5" style="2" bestFit="1" customWidth="1"/>
    <col min="15100" max="15100" width="6.5" style="2" customWidth="1"/>
    <col min="15101" max="15101" width="11.125" style="2" customWidth="1"/>
    <col min="15102" max="15102" width="6" style="2" bestFit="1" customWidth="1"/>
    <col min="15103" max="15103" width="4.375" style="2" bestFit="1" customWidth="1"/>
    <col min="15104" max="15105" width="5" style="2" bestFit="1" customWidth="1"/>
    <col min="15106" max="15106" width="6.5" style="2" bestFit="1" customWidth="1"/>
    <col min="15107" max="15107" width="5.625" style="2" bestFit="1" customWidth="1"/>
    <col min="15108" max="15109" width="5" style="2" bestFit="1" customWidth="1"/>
    <col min="15110" max="15110" width="6.5" style="2" bestFit="1" customWidth="1"/>
    <col min="15111" max="15111" width="4.375" style="2" bestFit="1" customWidth="1"/>
    <col min="15112" max="15113" width="5" style="2" bestFit="1" customWidth="1"/>
    <col min="15114" max="15114" width="6.5" style="2" bestFit="1" customWidth="1"/>
    <col min="15115" max="15115" width="4.375" style="2" bestFit="1" customWidth="1"/>
    <col min="15116" max="15117" width="5" style="2" bestFit="1" customWidth="1"/>
    <col min="15118" max="15118" width="7.75" style="2" bestFit="1" customWidth="1"/>
    <col min="15119" max="15119" width="4.375" style="2" bestFit="1" customWidth="1"/>
    <col min="15120" max="15121" width="5" style="2" bestFit="1" customWidth="1"/>
    <col min="15122" max="15122" width="11" style="2" customWidth="1"/>
    <col min="15123" max="15333" width="9" style="2"/>
    <col min="15334" max="15334" width="6.625" style="2" bestFit="1" customWidth="1"/>
    <col min="15335" max="15335" width="39.25" style="2" customWidth="1"/>
    <col min="15336" max="15336" width="14.25" style="2" customWidth="1"/>
    <col min="15337" max="15337" width="6.75" style="2" bestFit="1" customWidth="1"/>
    <col min="15338" max="15338" width="4.375" style="2" bestFit="1" customWidth="1"/>
    <col min="15339" max="15339" width="5" style="2" bestFit="1" customWidth="1"/>
    <col min="15340" max="15340" width="6.25" style="2" customWidth="1"/>
    <col min="15341" max="15341" width="5.125" style="2" bestFit="1" customWidth="1"/>
    <col min="15342" max="15342" width="4.375" style="2" bestFit="1" customWidth="1"/>
    <col min="15343" max="15343" width="5.125" style="2" bestFit="1" customWidth="1"/>
    <col min="15344" max="15344" width="6.125" style="2" customWidth="1"/>
    <col min="15345" max="15345" width="5.125" style="2" bestFit="1" customWidth="1"/>
    <col min="15346" max="15346" width="4.375" style="2" bestFit="1" customWidth="1"/>
    <col min="15347" max="15347" width="5" style="2" bestFit="1" customWidth="1"/>
    <col min="15348" max="15348" width="6" style="2" customWidth="1"/>
    <col min="15349" max="15349" width="5.125" style="2" bestFit="1" customWidth="1"/>
    <col min="15350" max="15350" width="4.375" style="2" bestFit="1" customWidth="1"/>
    <col min="15351" max="15351" width="5" style="2" bestFit="1" customWidth="1"/>
    <col min="15352" max="15352" width="6.5" style="2" customWidth="1"/>
    <col min="15353" max="15353" width="7.125" style="2" customWidth="1"/>
    <col min="15354" max="15354" width="4.375" style="2" bestFit="1" customWidth="1"/>
    <col min="15355" max="15355" width="5" style="2" bestFit="1" customWidth="1"/>
    <col min="15356" max="15356" width="6.5" style="2" customWidth="1"/>
    <col min="15357" max="15357" width="11.125" style="2" customWidth="1"/>
    <col min="15358" max="15358" width="6" style="2" bestFit="1" customWidth="1"/>
    <col min="15359" max="15359" width="4.375" style="2" bestFit="1" customWidth="1"/>
    <col min="15360" max="15361" width="5" style="2" bestFit="1" customWidth="1"/>
    <col min="15362" max="15362" width="6.5" style="2" bestFit="1" customWidth="1"/>
    <col min="15363" max="15363" width="5.625" style="2" bestFit="1" customWidth="1"/>
    <col min="15364" max="15365" width="5" style="2" bestFit="1" customWidth="1"/>
    <col min="15366" max="15366" width="6.5" style="2" bestFit="1" customWidth="1"/>
    <col min="15367" max="15367" width="4.375" style="2" bestFit="1" customWidth="1"/>
    <col min="15368" max="15369" width="5" style="2" bestFit="1" customWidth="1"/>
    <col min="15370" max="15370" width="6.5" style="2" bestFit="1" customWidth="1"/>
    <col min="15371" max="15371" width="4.375" style="2" bestFit="1" customWidth="1"/>
    <col min="15372" max="15373" width="5" style="2" bestFit="1" customWidth="1"/>
    <col min="15374" max="15374" width="7.75" style="2" bestFit="1" customWidth="1"/>
    <col min="15375" max="15375" width="4.375" style="2" bestFit="1" customWidth="1"/>
    <col min="15376" max="15377" width="5" style="2" bestFit="1" customWidth="1"/>
    <col min="15378" max="15378" width="11" style="2" customWidth="1"/>
    <col min="15379" max="15589" width="9" style="2"/>
    <col min="15590" max="15590" width="6.625" style="2" bestFit="1" customWidth="1"/>
    <col min="15591" max="15591" width="39.25" style="2" customWidth="1"/>
    <col min="15592" max="15592" width="14.25" style="2" customWidth="1"/>
    <col min="15593" max="15593" width="6.75" style="2" bestFit="1" customWidth="1"/>
    <col min="15594" max="15594" width="4.375" style="2" bestFit="1" customWidth="1"/>
    <col min="15595" max="15595" width="5" style="2" bestFit="1" customWidth="1"/>
    <col min="15596" max="15596" width="6.25" style="2" customWidth="1"/>
    <col min="15597" max="15597" width="5.125" style="2" bestFit="1" customWidth="1"/>
    <col min="15598" max="15598" width="4.375" style="2" bestFit="1" customWidth="1"/>
    <col min="15599" max="15599" width="5.125" style="2" bestFit="1" customWidth="1"/>
    <col min="15600" max="15600" width="6.125" style="2" customWidth="1"/>
    <col min="15601" max="15601" width="5.125" style="2" bestFit="1" customWidth="1"/>
    <col min="15602" max="15602" width="4.375" style="2" bestFit="1" customWidth="1"/>
    <col min="15603" max="15603" width="5" style="2" bestFit="1" customWidth="1"/>
    <col min="15604" max="15604" width="6" style="2" customWidth="1"/>
    <col min="15605" max="15605" width="5.125" style="2" bestFit="1" customWidth="1"/>
    <col min="15606" max="15606" width="4.375" style="2" bestFit="1" customWidth="1"/>
    <col min="15607" max="15607" width="5" style="2" bestFit="1" customWidth="1"/>
    <col min="15608" max="15608" width="6.5" style="2" customWidth="1"/>
    <col min="15609" max="15609" width="7.125" style="2" customWidth="1"/>
    <col min="15610" max="15610" width="4.375" style="2" bestFit="1" customWidth="1"/>
    <col min="15611" max="15611" width="5" style="2" bestFit="1" customWidth="1"/>
    <col min="15612" max="15612" width="6.5" style="2" customWidth="1"/>
    <col min="15613" max="15613" width="11.125" style="2" customWidth="1"/>
    <col min="15614" max="15614" width="6" style="2" bestFit="1" customWidth="1"/>
    <col min="15615" max="15615" width="4.375" style="2" bestFit="1" customWidth="1"/>
    <col min="15616" max="15617" width="5" style="2" bestFit="1" customWidth="1"/>
    <col min="15618" max="15618" width="6.5" style="2" bestFit="1" customWidth="1"/>
    <col min="15619" max="15619" width="5.625" style="2" bestFit="1" customWidth="1"/>
    <col min="15620" max="15621" width="5" style="2" bestFit="1" customWidth="1"/>
    <col min="15622" max="15622" width="6.5" style="2" bestFit="1" customWidth="1"/>
    <col min="15623" max="15623" width="4.375" style="2" bestFit="1" customWidth="1"/>
    <col min="15624" max="15625" width="5" style="2" bestFit="1" customWidth="1"/>
    <col min="15626" max="15626" width="6.5" style="2" bestFit="1" customWidth="1"/>
    <col min="15627" max="15627" width="4.375" style="2" bestFit="1" customWidth="1"/>
    <col min="15628" max="15629" width="5" style="2" bestFit="1" customWidth="1"/>
    <col min="15630" max="15630" width="7.75" style="2" bestFit="1" customWidth="1"/>
    <col min="15631" max="15631" width="4.375" style="2" bestFit="1" customWidth="1"/>
    <col min="15632" max="15633" width="5" style="2" bestFit="1" customWidth="1"/>
    <col min="15634" max="15634" width="11" style="2" customWidth="1"/>
    <col min="15635" max="15845" width="9" style="2"/>
    <col min="15846" max="15846" width="6.625" style="2" bestFit="1" customWidth="1"/>
    <col min="15847" max="15847" width="39.25" style="2" customWidth="1"/>
    <col min="15848" max="15848" width="14.25" style="2" customWidth="1"/>
    <col min="15849" max="15849" width="6.75" style="2" bestFit="1" customWidth="1"/>
    <col min="15850" max="15850" width="4.375" style="2" bestFit="1" customWidth="1"/>
    <col min="15851" max="15851" width="5" style="2" bestFit="1" customWidth="1"/>
    <col min="15852" max="15852" width="6.25" style="2" customWidth="1"/>
    <col min="15853" max="15853" width="5.125" style="2" bestFit="1" customWidth="1"/>
    <col min="15854" max="15854" width="4.375" style="2" bestFit="1" customWidth="1"/>
    <col min="15855" max="15855" width="5.125" style="2" bestFit="1" customWidth="1"/>
    <col min="15856" max="15856" width="6.125" style="2" customWidth="1"/>
    <col min="15857" max="15857" width="5.125" style="2" bestFit="1" customWidth="1"/>
    <col min="15858" max="15858" width="4.375" style="2" bestFit="1" customWidth="1"/>
    <col min="15859" max="15859" width="5" style="2" bestFit="1" customWidth="1"/>
    <col min="15860" max="15860" width="6" style="2" customWidth="1"/>
    <col min="15861" max="15861" width="5.125" style="2" bestFit="1" customWidth="1"/>
    <col min="15862" max="15862" width="4.375" style="2" bestFit="1" customWidth="1"/>
    <col min="15863" max="15863" width="5" style="2" bestFit="1" customWidth="1"/>
    <col min="15864" max="15864" width="6.5" style="2" customWidth="1"/>
    <col min="15865" max="15865" width="7.125" style="2" customWidth="1"/>
    <col min="15866" max="15866" width="4.375" style="2" bestFit="1" customWidth="1"/>
    <col min="15867" max="15867" width="5" style="2" bestFit="1" customWidth="1"/>
    <col min="15868" max="15868" width="6.5" style="2" customWidth="1"/>
    <col min="15869" max="15869" width="11.125" style="2" customWidth="1"/>
    <col min="15870" max="15870" width="6" style="2" bestFit="1" customWidth="1"/>
    <col min="15871" max="15871" width="4.375" style="2" bestFit="1" customWidth="1"/>
    <col min="15872" max="15873" width="5" style="2" bestFit="1" customWidth="1"/>
    <col min="15874" max="15874" width="6.5" style="2" bestFit="1" customWidth="1"/>
    <col min="15875" max="15875" width="5.625" style="2" bestFit="1" customWidth="1"/>
    <col min="15876" max="15877" width="5" style="2" bestFit="1" customWidth="1"/>
    <col min="15878" max="15878" width="6.5" style="2" bestFit="1" customWidth="1"/>
    <col min="15879" max="15879" width="4.375" style="2" bestFit="1" customWidth="1"/>
    <col min="15880" max="15881" width="5" style="2" bestFit="1" customWidth="1"/>
    <col min="15882" max="15882" width="6.5" style="2" bestFit="1" customWidth="1"/>
    <col min="15883" max="15883" width="4.375" style="2" bestFit="1" customWidth="1"/>
    <col min="15884" max="15885" width="5" style="2" bestFit="1" customWidth="1"/>
    <col min="15886" max="15886" width="7.75" style="2" bestFit="1" customWidth="1"/>
    <col min="15887" max="15887" width="4.375" style="2" bestFit="1" customWidth="1"/>
    <col min="15888" max="15889" width="5" style="2" bestFit="1" customWidth="1"/>
    <col min="15890" max="15890" width="11" style="2" customWidth="1"/>
    <col min="15891" max="16101" width="9" style="2"/>
    <col min="16102" max="16102" width="6.625" style="2" bestFit="1" customWidth="1"/>
    <col min="16103" max="16103" width="39.25" style="2" customWidth="1"/>
    <col min="16104" max="16104" width="14.25" style="2" customWidth="1"/>
    <col min="16105" max="16105" width="6.75" style="2" bestFit="1" customWidth="1"/>
    <col min="16106" max="16106" width="4.375" style="2" bestFit="1" customWidth="1"/>
    <col min="16107" max="16107" width="5" style="2" bestFit="1" customWidth="1"/>
    <col min="16108" max="16108" width="6.25" style="2" customWidth="1"/>
    <col min="16109" max="16109" width="5.125" style="2" bestFit="1" customWidth="1"/>
    <col min="16110" max="16110" width="4.375" style="2" bestFit="1" customWidth="1"/>
    <col min="16111" max="16111" width="5.125" style="2" bestFit="1" customWidth="1"/>
    <col min="16112" max="16112" width="6.125" style="2" customWidth="1"/>
    <col min="16113" max="16113" width="5.125" style="2" bestFit="1" customWidth="1"/>
    <col min="16114" max="16114" width="4.375" style="2" bestFit="1" customWidth="1"/>
    <col min="16115" max="16115" width="5" style="2" bestFit="1" customWidth="1"/>
    <col min="16116" max="16116" width="6" style="2" customWidth="1"/>
    <col min="16117" max="16117" width="5.125" style="2" bestFit="1" customWidth="1"/>
    <col min="16118" max="16118" width="4.375" style="2" bestFit="1" customWidth="1"/>
    <col min="16119" max="16119" width="5" style="2" bestFit="1" customWidth="1"/>
    <col min="16120" max="16120" width="6.5" style="2" customWidth="1"/>
    <col min="16121" max="16121" width="7.125" style="2" customWidth="1"/>
    <col min="16122" max="16122" width="4.375" style="2" bestFit="1" customWidth="1"/>
    <col min="16123" max="16123" width="5" style="2" bestFit="1" customWidth="1"/>
    <col min="16124" max="16124" width="6.5" style="2" customWidth="1"/>
    <col min="16125" max="16125" width="11.125" style="2" customWidth="1"/>
    <col min="16126" max="16126" width="6" style="2" bestFit="1" customWidth="1"/>
    <col min="16127" max="16127" width="4.375" style="2" bestFit="1" customWidth="1"/>
    <col min="16128" max="16129" width="5" style="2" bestFit="1" customWidth="1"/>
    <col min="16130" max="16130" width="6.5" style="2" bestFit="1" customWidth="1"/>
    <col min="16131" max="16131" width="5.625" style="2" bestFit="1" customWidth="1"/>
    <col min="16132" max="16133" width="5" style="2" bestFit="1" customWidth="1"/>
    <col min="16134" max="16134" width="6.5" style="2" bestFit="1" customWidth="1"/>
    <col min="16135" max="16135" width="4.375" style="2" bestFit="1" customWidth="1"/>
    <col min="16136" max="16137" width="5" style="2" bestFit="1" customWidth="1"/>
    <col min="16138" max="16138" width="6.5" style="2" bestFit="1" customWidth="1"/>
    <col min="16139" max="16139" width="4.375" style="2" bestFit="1" customWidth="1"/>
    <col min="16140" max="16141" width="5" style="2" bestFit="1" customWidth="1"/>
    <col min="16142" max="16142" width="7.75" style="2" bestFit="1" customWidth="1"/>
    <col min="16143" max="16143" width="4.375" style="2" bestFit="1" customWidth="1"/>
    <col min="16144" max="16145" width="5" style="2" bestFit="1" customWidth="1"/>
    <col min="16146" max="16146" width="11" style="2" customWidth="1"/>
    <col min="16147" max="16384" width="9" style="2"/>
  </cols>
  <sheetData>
    <row r="1" spans="1:18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2" t="s">
        <v>222</v>
      </c>
      <c r="O1" s="92"/>
      <c r="P1" s="92"/>
      <c r="Q1" s="92"/>
      <c r="R1" s="9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2" t="s">
        <v>215</v>
      </c>
      <c r="O2" s="92"/>
      <c r="P2" s="92"/>
      <c r="Q2" s="92"/>
      <c r="R2" s="9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92" t="s">
        <v>218</v>
      </c>
      <c r="O3" s="92"/>
      <c r="P3" s="92"/>
      <c r="Q3" s="92"/>
      <c r="R3" s="92"/>
    </row>
    <row r="4" spans="1:18" ht="21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2" t="s">
        <v>224</v>
      </c>
      <c r="O4" s="92"/>
      <c r="P4" s="92"/>
      <c r="Q4" s="92"/>
      <c r="R4" s="92"/>
    </row>
    <row r="5" spans="1:18" ht="18.75" collapsed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68"/>
    </row>
    <row r="6" spans="1:18" ht="19.5" customHeight="1" x14ac:dyDescent="0.3">
      <c r="A6" s="96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2.75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2"/>
    </row>
    <row r="8" spans="1:18" ht="12.75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56"/>
      <c r="R8" s="2"/>
    </row>
    <row r="9" spans="1:18" s="3" customFormat="1" ht="24" customHeight="1" x14ac:dyDescent="0.2">
      <c r="A9" s="89" t="s">
        <v>2</v>
      </c>
      <c r="B9" s="89" t="s">
        <v>0</v>
      </c>
      <c r="C9" s="89" t="s">
        <v>219</v>
      </c>
      <c r="D9" s="93" t="s">
        <v>221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</row>
    <row r="10" spans="1:18" ht="29.25" customHeight="1" x14ac:dyDescent="0.2">
      <c r="A10" s="91"/>
      <c r="B10" s="91"/>
      <c r="C10" s="90"/>
      <c r="D10" s="75" t="s">
        <v>82</v>
      </c>
      <c r="E10" s="93" t="s">
        <v>117</v>
      </c>
      <c r="F10" s="94"/>
      <c r="G10" s="94"/>
      <c r="H10" s="95"/>
      <c r="I10" s="74" t="s">
        <v>177</v>
      </c>
      <c r="J10" s="74" t="s">
        <v>178</v>
      </c>
      <c r="K10" s="74" t="s">
        <v>179</v>
      </c>
      <c r="L10" s="66" t="s">
        <v>78</v>
      </c>
      <c r="M10" s="89" t="s">
        <v>82</v>
      </c>
      <c r="N10" s="89" t="s">
        <v>117</v>
      </c>
      <c r="O10" s="89" t="s">
        <v>177</v>
      </c>
      <c r="P10" s="89" t="s">
        <v>178</v>
      </c>
      <c r="Q10" s="89" t="s">
        <v>179</v>
      </c>
      <c r="R10" s="105" t="s">
        <v>78</v>
      </c>
    </row>
    <row r="11" spans="1:18" ht="14.25" customHeight="1" x14ac:dyDescent="0.2">
      <c r="A11" s="91"/>
      <c r="B11" s="91"/>
      <c r="C11" s="100" t="s">
        <v>92</v>
      </c>
      <c r="D11" s="100" t="s">
        <v>80</v>
      </c>
      <c r="E11" s="102" t="s">
        <v>80</v>
      </c>
      <c r="F11" s="103"/>
      <c r="G11" s="103"/>
      <c r="H11" s="104"/>
      <c r="I11" s="100" t="s">
        <v>80</v>
      </c>
      <c r="J11" s="100" t="s">
        <v>80</v>
      </c>
      <c r="K11" s="100" t="s">
        <v>80</v>
      </c>
      <c r="L11" s="100" t="s">
        <v>80</v>
      </c>
      <c r="M11" s="90"/>
      <c r="N11" s="90"/>
      <c r="O11" s="90"/>
      <c r="P11" s="90"/>
      <c r="Q11" s="90"/>
      <c r="R11" s="106"/>
    </row>
    <row r="12" spans="1:18" ht="26.25" customHeight="1" x14ac:dyDescent="0.2">
      <c r="A12" s="90"/>
      <c r="B12" s="90"/>
      <c r="C12" s="101"/>
      <c r="D12" s="101"/>
      <c r="E12" s="42" t="s">
        <v>88</v>
      </c>
      <c r="F12" s="42" t="s">
        <v>89</v>
      </c>
      <c r="G12" s="42" t="s">
        <v>90</v>
      </c>
      <c r="H12" s="42" t="s">
        <v>91</v>
      </c>
      <c r="I12" s="101"/>
      <c r="J12" s="101"/>
      <c r="K12" s="101"/>
      <c r="L12" s="101"/>
      <c r="M12" s="76" t="s">
        <v>220</v>
      </c>
      <c r="N12" s="76" t="s">
        <v>220</v>
      </c>
      <c r="O12" s="76" t="s">
        <v>220</v>
      </c>
      <c r="P12" s="76" t="s">
        <v>220</v>
      </c>
      <c r="Q12" s="76" t="s">
        <v>220</v>
      </c>
      <c r="R12" s="84" t="s">
        <v>220</v>
      </c>
    </row>
    <row r="13" spans="1:18" ht="12.75" x14ac:dyDescent="0.2">
      <c r="A13" s="65">
        <v>1</v>
      </c>
      <c r="B13" s="65">
        <v>2</v>
      </c>
      <c r="C13" s="65">
        <v>3</v>
      </c>
      <c r="D13" s="65">
        <v>4</v>
      </c>
      <c r="E13" s="65">
        <v>5</v>
      </c>
      <c r="F13" s="65">
        <v>6</v>
      </c>
      <c r="G13" s="65">
        <v>7</v>
      </c>
      <c r="H13" s="65">
        <v>8</v>
      </c>
      <c r="I13" s="65">
        <v>9</v>
      </c>
      <c r="J13" s="65">
        <v>10</v>
      </c>
      <c r="K13" s="65">
        <v>11</v>
      </c>
      <c r="L13" s="65">
        <v>12</v>
      </c>
      <c r="M13" s="65">
        <v>13</v>
      </c>
      <c r="N13" s="65">
        <v>14</v>
      </c>
      <c r="O13" s="65">
        <v>15</v>
      </c>
      <c r="P13" s="65">
        <v>16</v>
      </c>
      <c r="Q13" s="65">
        <v>17</v>
      </c>
      <c r="R13" s="65">
        <v>18</v>
      </c>
    </row>
    <row r="14" spans="1:18" ht="12.75" x14ac:dyDescent="0.2">
      <c r="A14" s="65"/>
      <c r="B14" s="65" t="s">
        <v>19</v>
      </c>
      <c r="C14" s="23">
        <f>C15+C52</f>
        <v>375.41621219999996</v>
      </c>
      <c r="D14" s="23" t="s">
        <v>76</v>
      </c>
      <c r="E14" s="23" t="s">
        <v>76</v>
      </c>
      <c r="F14" s="23" t="s">
        <v>76</v>
      </c>
      <c r="G14" s="23" t="s">
        <v>76</v>
      </c>
      <c r="H14" s="23" t="s">
        <v>76</v>
      </c>
      <c r="I14" s="23" t="s">
        <v>76</v>
      </c>
      <c r="J14" s="23" t="s">
        <v>76</v>
      </c>
      <c r="K14" s="23" t="s">
        <v>76</v>
      </c>
      <c r="L14" s="23" t="s">
        <v>76</v>
      </c>
      <c r="M14" s="23">
        <f>M15+M52</f>
        <v>46.883727319999998</v>
      </c>
      <c r="N14" s="23">
        <f>N15+N52</f>
        <v>59.958906540000008</v>
      </c>
      <c r="O14" s="23">
        <f>O15+O52</f>
        <v>64.494429701556001</v>
      </c>
      <c r="P14" s="23">
        <f>P15+P52</f>
        <v>88.089534970000003</v>
      </c>
      <c r="Q14" s="23">
        <v>103.6862355</v>
      </c>
      <c r="R14" s="23">
        <v>363.11399999999998</v>
      </c>
    </row>
    <row r="15" spans="1:18" ht="12.75" x14ac:dyDescent="0.2">
      <c r="A15" s="65">
        <v>1</v>
      </c>
      <c r="B15" s="65" t="s">
        <v>6</v>
      </c>
      <c r="C15" s="23">
        <f>C16+C28</f>
        <v>359.13121219999994</v>
      </c>
      <c r="D15" s="23" t="s">
        <v>76</v>
      </c>
      <c r="E15" s="23" t="s">
        <v>76</v>
      </c>
      <c r="F15" s="23" t="s">
        <v>76</v>
      </c>
      <c r="G15" s="23" t="s">
        <v>76</v>
      </c>
      <c r="H15" s="23" t="s">
        <v>76</v>
      </c>
      <c r="I15" s="23" t="s">
        <v>76</v>
      </c>
      <c r="J15" s="23" t="s">
        <v>76</v>
      </c>
      <c r="K15" s="23" t="s">
        <v>76</v>
      </c>
      <c r="L15" s="23" t="s">
        <v>76</v>
      </c>
      <c r="M15" s="23">
        <f t="shared" ref="M15:R15" si="0">M16+M28</f>
        <v>46.883727319999998</v>
      </c>
      <c r="N15" s="23">
        <f t="shared" si="0"/>
        <v>59.958906540000008</v>
      </c>
      <c r="O15" s="23">
        <f t="shared" si="0"/>
        <v>58.061436751556002</v>
      </c>
      <c r="P15" s="23">
        <f t="shared" si="0"/>
        <v>80.721804669999997</v>
      </c>
      <c r="Q15" s="23">
        <f t="shared" si="0"/>
        <v>62.359496640000003</v>
      </c>
      <c r="R15" s="23">
        <f t="shared" si="0"/>
        <v>307.98537192155595</v>
      </c>
    </row>
    <row r="16" spans="1:18" ht="13.5" customHeight="1" x14ac:dyDescent="0.2">
      <c r="A16" s="24" t="s">
        <v>7</v>
      </c>
      <c r="B16" s="69" t="s">
        <v>8</v>
      </c>
      <c r="C16" s="23">
        <f>SUM(C17:C27)</f>
        <v>111.13299999999998</v>
      </c>
      <c r="D16" s="18" t="s">
        <v>76</v>
      </c>
      <c r="E16" s="18" t="s">
        <v>76</v>
      </c>
      <c r="F16" s="18" t="s">
        <v>76</v>
      </c>
      <c r="G16" s="18" t="s">
        <v>76</v>
      </c>
      <c r="H16" s="18" t="s">
        <v>76</v>
      </c>
      <c r="I16" s="18" t="s">
        <v>76</v>
      </c>
      <c r="J16" s="18" t="s">
        <v>76</v>
      </c>
      <c r="K16" s="18" t="s">
        <v>76</v>
      </c>
      <c r="L16" s="18" t="s">
        <v>76</v>
      </c>
      <c r="M16" s="23">
        <f t="shared" ref="M16:R16" si="1">SUM(M17:M27)</f>
        <v>0</v>
      </c>
      <c r="N16" s="23">
        <f t="shared" si="1"/>
        <v>56.962023900000005</v>
      </c>
      <c r="O16" s="23">
        <f t="shared" si="1"/>
        <v>12.968680380000002</v>
      </c>
      <c r="P16" s="23">
        <f t="shared" si="1"/>
        <v>15.125466079999999</v>
      </c>
      <c r="Q16" s="23">
        <f t="shared" si="1"/>
        <v>9.1246018199999988</v>
      </c>
      <c r="R16" s="23">
        <f t="shared" si="1"/>
        <v>94.180772180000005</v>
      </c>
    </row>
    <row r="17" spans="1:18" ht="12.75" x14ac:dyDescent="0.2">
      <c r="A17" s="25" t="s">
        <v>11</v>
      </c>
      <c r="B17" s="21" t="s">
        <v>189</v>
      </c>
      <c r="C17" s="59">
        <v>6.835</v>
      </c>
      <c r="D17" s="18" t="s">
        <v>76</v>
      </c>
      <c r="E17" s="18" t="s">
        <v>76</v>
      </c>
      <c r="F17" s="18" t="s">
        <v>76</v>
      </c>
      <c r="G17" s="18" t="s">
        <v>76</v>
      </c>
      <c r="H17" s="18">
        <v>2.37</v>
      </c>
      <c r="I17" s="18" t="s">
        <v>76</v>
      </c>
      <c r="J17" s="18" t="s">
        <v>76</v>
      </c>
      <c r="K17" s="18" t="s">
        <v>76</v>
      </c>
      <c r="L17" s="18">
        <v>2.37</v>
      </c>
      <c r="M17" s="59"/>
      <c r="N17" s="59">
        <v>5.7923891000000003</v>
      </c>
      <c r="O17" s="59">
        <v>0</v>
      </c>
      <c r="P17" s="59">
        <v>0</v>
      </c>
      <c r="Q17" s="59">
        <v>0</v>
      </c>
      <c r="R17" s="59">
        <f t="shared" ref="R17:R27" si="2">SUM(M17:Q17)</f>
        <v>5.7923891000000003</v>
      </c>
    </row>
    <row r="18" spans="1:18" ht="12.75" x14ac:dyDescent="0.2">
      <c r="A18" s="25" t="s">
        <v>12</v>
      </c>
      <c r="B18" s="21" t="s">
        <v>181</v>
      </c>
      <c r="C18" s="59">
        <v>14.673</v>
      </c>
      <c r="D18" s="18" t="s">
        <v>76</v>
      </c>
      <c r="E18" s="18" t="s">
        <v>76</v>
      </c>
      <c r="F18" s="18" t="s">
        <v>76</v>
      </c>
      <c r="G18" s="18" t="s">
        <v>76</v>
      </c>
      <c r="H18" s="18">
        <v>12.5</v>
      </c>
      <c r="I18" s="18" t="s">
        <v>76</v>
      </c>
      <c r="J18" s="18" t="s">
        <v>76</v>
      </c>
      <c r="K18" s="18" t="s">
        <v>76</v>
      </c>
      <c r="L18" s="18">
        <v>12.5</v>
      </c>
      <c r="M18" s="59"/>
      <c r="N18" s="59">
        <v>12.43478058</v>
      </c>
      <c r="O18" s="59">
        <v>0</v>
      </c>
      <c r="P18" s="59">
        <v>0</v>
      </c>
      <c r="Q18" s="59">
        <v>0</v>
      </c>
      <c r="R18" s="59">
        <f t="shared" si="2"/>
        <v>12.43478058</v>
      </c>
    </row>
    <row r="19" spans="1:18" ht="12.75" x14ac:dyDescent="0.2">
      <c r="A19" s="25" t="s">
        <v>13</v>
      </c>
      <c r="B19" s="21" t="s">
        <v>182</v>
      </c>
      <c r="C19" s="62">
        <v>6.3140000000000001</v>
      </c>
      <c r="D19" s="18" t="s">
        <v>76</v>
      </c>
      <c r="E19" s="18" t="s">
        <v>76</v>
      </c>
      <c r="F19" s="18" t="s">
        <v>76</v>
      </c>
      <c r="G19" s="18" t="s">
        <v>76</v>
      </c>
      <c r="H19" s="18"/>
      <c r="I19" s="42">
        <v>2.15</v>
      </c>
      <c r="J19" s="18" t="s">
        <v>76</v>
      </c>
      <c r="K19" s="18" t="s">
        <v>76</v>
      </c>
      <c r="L19" s="42">
        <v>2.15</v>
      </c>
      <c r="M19" s="59">
        <v>0</v>
      </c>
      <c r="N19" s="59"/>
      <c r="O19" s="59">
        <v>5.3508624400000002</v>
      </c>
      <c r="P19" s="59">
        <v>0</v>
      </c>
      <c r="Q19" s="59">
        <v>0</v>
      </c>
      <c r="R19" s="59">
        <f t="shared" si="2"/>
        <v>5.3508624400000002</v>
      </c>
    </row>
    <row r="20" spans="1:18" ht="12.75" x14ac:dyDescent="0.2">
      <c r="A20" s="25" t="s">
        <v>14</v>
      </c>
      <c r="B20" s="21" t="s">
        <v>183</v>
      </c>
      <c r="C20" s="59">
        <v>12.688000000000001</v>
      </c>
      <c r="D20" s="18" t="s">
        <v>76</v>
      </c>
      <c r="E20" s="18" t="s">
        <v>76</v>
      </c>
      <c r="F20" s="18" t="s">
        <v>76</v>
      </c>
      <c r="G20" s="18" t="s">
        <v>76</v>
      </c>
      <c r="H20" s="18" t="s">
        <v>157</v>
      </c>
      <c r="I20" s="18" t="s">
        <v>76</v>
      </c>
      <c r="J20" s="18" t="s">
        <v>76</v>
      </c>
      <c r="K20" s="18" t="s">
        <v>76</v>
      </c>
      <c r="L20" s="18" t="s">
        <v>157</v>
      </c>
      <c r="M20" s="59"/>
      <c r="N20" s="59">
        <v>10.75257248</v>
      </c>
      <c r="O20" s="59">
        <v>0</v>
      </c>
      <c r="P20" s="59">
        <v>0</v>
      </c>
      <c r="Q20" s="59">
        <v>0</v>
      </c>
      <c r="R20" s="59">
        <f t="shared" si="2"/>
        <v>10.75257248</v>
      </c>
    </row>
    <row r="21" spans="1:18" ht="12.75" x14ac:dyDescent="0.2">
      <c r="A21" s="25" t="s">
        <v>15</v>
      </c>
      <c r="B21" s="21" t="s">
        <v>213</v>
      </c>
      <c r="C21" s="62">
        <v>7.718</v>
      </c>
      <c r="D21" s="18" t="s">
        <v>76</v>
      </c>
      <c r="E21" s="18" t="s">
        <v>76</v>
      </c>
      <c r="F21" s="18" t="s">
        <v>76</v>
      </c>
      <c r="G21" s="18" t="s">
        <v>76</v>
      </c>
      <c r="H21" s="18" t="s">
        <v>159</v>
      </c>
      <c r="I21" s="18" t="s">
        <v>76</v>
      </c>
      <c r="J21" s="18" t="s">
        <v>76</v>
      </c>
      <c r="K21" s="18" t="s">
        <v>76</v>
      </c>
      <c r="L21" s="18" t="s">
        <v>159</v>
      </c>
      <c r="M21" s="59">
        <v>0</v>
      </c>
      <c r="N21" s="59">
        <v>6.5406962799999997</v>
      </c>
      <c r="O21" s="59">
        <v>0</v>
      </c>
      <c r="P21" s="59">
        <v>0</v>
      </c>
      <c r="Q21" s="59">
        <v>0</v>
      </c>
      <c r="R21" s="59">
        <f t="shared" si="2"/>
        <v>6.5406962799999997</v>
      </c>
    </row>
    <row r="22" spans="1:18" ht="12.75" x14ac:dyDescent="0.2">
      <c r="A22" s="25" t="s">
        <v>20</v>
      </c>
      <c r="B22" s="21" t="s">
        <v>184</v>
      </c>
      <c r="C22" s="59">
        <v>13.134</v>
      </c>
      <c r="D22" s="18" t="s">
        <v>76</v>
      </c>
      <c r="E22" s="18" t="s">
        <v>76</v>
      </c>
      <c r="F22" s="18" t="s">
        <v>76</v>
      </c>
      <c r="G22" s="18" t="s">
        <v>76</v>
      </c>
      <c r="H22" s="18" t="s">
        <v>162</v>
      </c>
      <c r="I22" s="18" t="s">
        <v>76</v>
      </c>
      <c r="J22" s="18" t="s">
        <v>76</v>
      </c>
      <c r="K22" s="18" t="s">
        <v>76</v>
      </c>
      <c r="L22" s="18" t="s">
        <v>162</v>
      </c>
      <c r="M22" s="59"/>
      <c r="N22" s="59">
        <v>11.13053964</v>
      </c>
      <c r="O22" s="59">
        <v>0</v>
      </c>
      <c r="P22" s="59">
        <v>0</v>
      </c>
      <c r="Q22" s="59">
        <v>0</v>
      </c>
      <c r="R22" s="59">
        <f t="shared" si="2"/>
        <v>11.13053964</v>
      </c>
    </row>
    <row r="23" spans="1:18" ht="12.75" x14ac:dyDescent="0.2">
      <c r="A23" s="25" t="s">
        <v>21</v>
      </c>
      <c r="B23" s="21" t="s">
        <v>185</v>
      </c>
      <c r="C23" s="62">
        <v>5.5579999999999998</v>
      </c>
      <c r="D23" s="18" t="s">
        <v>76</v>
      </c>
      <c r="E23" s="18" t="s">
        <v>76</v>
      </c>
      <c r="F23" s="18" t="s">
        <v>76</v>
      </c>
      <c r="G23" s="18" t="s">
        <v>76</v>
      </c>
      <c r="H23" s="18"/>
      <c r="I23" s="18" t="s">
        <v>76</v>
      </c>
      <c r="J23" s="18">
        <v>1.46</v>
      </c>
      <c r="K23" s="18" t="s">
        <v>76</v>
      </c>
      <c r="L23" s="18">
        <v>1.46</v>
      </c>
      <c r="M23" s="59">
        <v>0</v>
      </c>
      <c r="N23" s="59"/>
      <c r="O23" s="59">
        <v>0</v>
      </c>
      <c r="P23" s="59">
        <v>4.71018268</v>
      </c>
      <c r="Q23" s="59">
        <v>0</v>
      </c>
      <c r="R23" s="59">
        <f t="shared" si="2"/>
        <v>4.71018268</v>
      </c>
    </row>
    <row r="24" spans="1:18" ht="12.75" x14ac:dyDescent="0.2">
      <c r="A24" s="25" t="s">
        <v>22</v>
      </c>
      <c r="B24" s="21" t="s">
        <v>186</v>
      </c>
      <c r="C24" s="59">
        <v>12.167</v>
      </c>
      <c r="D24" s="18" t="s">
        <v>76</v>
      </c>
      <c r="E24" s="18" t="s">
        <v>76</v>
      </c>
      <c r="F24" s="18" t="s">
        <v>76</v>
      </c>
      <c r="G24" s="18" t="s">
        <v>76</v>
      </c>
      <c r="H24" s="18" t="s">
        <v>212</v>
      </c>
      <c r="I24" s="18" t="s">
        <v>76</v>
      </c>
      <c r="J24" s="18" t="s">
        <v>76</v>
      </c>
      <c r="K24" s="18" t="s">
        <v>76</v>
      </c>
      <c r="L24" s="18" t="s">
        <v>212</v>
      </c>
      <c r="M24" s="59"/>
      <c r="N24" s="59">
        <v>10.31104582</v>
      </c>
      <c r="O24" s="59">
        <v>0</v>
      </c>
      <c r="P24" s="59">
        <v>0</v>
      </c>
      <c r="Q24" s="59">
        <v>0</v>
      </c>
      <c r="R24" s="59">
        <f t="shared" si="2"/>
        <v>10.31104582</v>
      </c>
    </row>
    <row r="25" spans="1:18" ht="12.75" x14ac:dyDescent="0.2">
      <c r="A25" s="25" t="s">
        <v>23</v>
      </c>
      <c r="B25" s="21" t="s">
        <v>187</v>
      </c>
      <c r="C25" s="59">
        <v>8.9890000000000008</v>
      </c>
      <c r="D25" s="18" t="s">
        <v>76</v>
      </c>
      <c r="E25" s="18" t="s">
        <v>76</v>
      </c>
      <c r="F25" s="18" t="s">
        <v>76</v>
      </c>
      <c r="G25" s="18" t="s">
        <v>76</v>
      </c>
      <c r="H25" s="18" t="s">
        <v>76</v>
      </c>
      <c r="I25" s="18">
        <v>4.2</v>
      </c>
      <c r="J25" s="18" t="s">
        <v>76</v>
      </c>
      <c r="K25" s="18" t="s">
        <v>76</v>
      </c>
      <c r="L25" s="18">
        <v>4.2</v>
      </c>
      <c r="M25" s="59">
        <v>0</v>
      </c>
      <c r="N25" s="59">
        <v>0</v>
      </c>
      <c r="O25" s="59">
        <v>7.617817940000001</v>
      </c>
      <c r="P25" s="59">
        <v>0</v>
      </c>
      <c r="Q25" s="59">
        <v>0</v>
      </c>
      <c r="R25" s="59">
        <f t="shared" si="2"/>
        <v>7.617817940000001</v>
      </c>
    </row>
    <row r="26" spans="1:18" ht="12.75" x14ac:dyDescent="0.2">
      <c r="A26" s="25" t="s">
        <v>24</v>
      </c>
      <c r="B26" s="21" t="s">
        <v>188</v>
      </c>
      <c r="C26" s="62">
        <v>12.29</v>
      </c>
      <c r="D26" s="18" t="s">
        <v>76</v>
      </c>
      <c r="E26" s="18" t="s">
        <v>76</v>
      </c>
      <c r="F26" s="18" t="s">
        <v>76</v>
      </c>
      <c r="G26" s="18" t="s">
        <v>76</v>
      </c>
      <c r="H26" s="18" t="s">
        <v>76</v>
      </c>
      <c r="I26" s="18" t="s">
        <v>76</v>
      </c>
      <c r="J26" s="18" t="s">
        <v>198</v>
      </c>
      <c r="K26" s="18" t="s">
        <v>76</v>
      </c>
      <c r="L26" s="18" t="s">
        <v>198</v>
      </c>
      <c r="M26" s="59">
        <v>0</v>
      </c>
      <c r="N26" s="59">
        <v>0</v>
      </c>
      <c r="O26" s="59">
        <v>0</v>
      </c>
      <c r="P26" s="59">
        <v>10.4152834</v>
      </c>
      <c r="Q26" s="59">
        <v>0</v>
      </c>
      <c r="R26" s="59">
        <f t="shared" si="2"/>
        <v>10.4152834</v>
      </c>
    </row>
    <row r="27" spans="1:18" ht="14.25" customHeight="1" x14ac:dyDescent="0.2">
      <c r="A27" s="25" t="s">
        <v>26</v>
      </c>
      <c r="B27" s="21" t="s">
        <v>190</v>
      </c>
      <c r="C27" s="59">
        <v>10.766999999999999</v>
      </c>
      <c r="D27" s="18" t="s">
        <v>76</v>
      </c>
      <c r="E27" s="18" t="s">
        <v>76</v>
      </c>
      <c r="F27" s="18" t="s">
        <v>76</v>
      </c>
      <c r="G27" s="18" t="s">
        <v>76</v>
      </c>
      <c r="H27" s="18" t="s">
        <v>76</v>
      </c>
      <c r="I27" s="18" t="s">
        <v>76</v>
      </c>
      <c r="J27" s="18" t="s">
        <v>76</v>
      </c>
      <c r="K27" s="18" t="s">
        <v>165</v>
      </c>
      <c r="L27" s="18" t="s">
        <v>165</v>
      </c>
      <c r="M27" s="59">
        <v>0</v>
      </c>
      <c r="N27" s="59">
        <v>0</v>
      </c>
      <c r="O27" s="59">
        <v>0</v>
      </c>
      <c r="P27" s="59">
        <v>0</v>
      </c>
      <c r="Q27" s="59">
        <v>9.1246018199999988</v>
      </c>
      <c r="R27" s="59">
        <f t="shared" si="2"/>
        <v>9.1246018199999988</v>
      </c>
    </row>
    <row r="28" spans="1:18" ht="12.75" x14ac:dyDescent="0.2">
      <c r="A28" s="24" t="s">
        <v>40</v>
      </c>
      <c r="B28" s="65" t="s">
        <v>6</v>
      </c>
      <c r="C28" s="37">
        <f>SUM(C29:C51)</f>
        <v>247.99821219999998</v>
      </c>
      <c r="D28" s="18" t="s">
        <v>76</v>
      </c>
      <c r="E28" s="18" t="s">
        <v>76</v>
      </c>
      <c r="F28" s="18" t="s">
        <v>76</v>
      </c>
      <c r="G28" s="18" t="s">
        <v>76</v>
      </c>
      <c r="H28" s="18" t="s">
        <v>76</v>
      </c>
      <c r="I28" s="18" t="s">
        <v>76</v>
      </c>
      <c r="J28" s="18" t="s">
        <v>76</v>
      </c>
      <c r="K28" s="18" t="s">
        <v>76</v>
      </c>
      <c r="L28" s="18" t="s">
        <v>76</v>
      </c>
      <c r="M28" s="37">
        <f t="shared" ref="M28:R28" si="3">SUM(M29:M51)</f>
        <v>46.883727319999998</v>
      </c>
      <c r="N28" s="37">
        <f t="shared" si="3"/>
        <v>2.9968826399999995</v>
      </c>
      <c r="O28" s="37">
        <f t="shared" si="3"/>
        <v>45.092756371556</v>
      </c>
      <c r="P28" s="37">
        <f t="shared" si="3"/>
        <v>65.596338590000002</v>
      </c>
      <c r="Q28" s="37">
        <f t="shared" si="3"/>
        <v>53.234894820000001</v>
      </c>
      <c r="R28" s="37">
        <f t="shared" si="3"/>
        <v>213.80459974155596</v>
      </c>
    </row>
    <row r="29" spans="1:18" ht="12.75" x14ac:dyDescent="0.2">
      <c r="A29" s="25" t="s">
        <v>44</v>
      </c>
      <c r="B29" s="21" t="s">
        <v>142</v>
      </c>
      <c r="C29" s="62">
        <v>31.879000000000001</v>
      </c>
      <c r="D29" s="18" t="s">
        <v>76</v>
      </c>
      <c r="E29" s="18" t="s">
        <v>76</v>
      </c>
      <c r="F29" s="18" t="s">
        <v>76</v>
      </c>
      <c r="G29" s="18" t="s">
        <v>76</v>
      </c>
      <c r="H29" s="18"/>
      <c r="I29" s="18"/>
      <c r="J29" s="18">
        <v>32</v>
      </c>
      <c r="K29" s="18"/>
      <c r="L29" s="36">
        <v>32</v>
      </c>
      <c r="M29" s="59">
        <v>0</v>
      </c>
      <c r="N29" s="59">
        <v>0</v>
      </c>
      <c r="O29" s="59">
        <v>0</v>
      </c>
      <c r="P29" s="59">
        <v>27.016177340000002</v>
      </c>
      <c r="Q29" s="59">
        <v>0</v>
      </c>
      <c r="R29" s="59">
        <f t="shared" ref="R29:R51" si="4">SUM(M29:Q29)</f>
        <v>27.016177340000002</v>
      </c>
    </row>
    <row r="30" spans="1:18" ht="14.25" customHeight="1" x14ac:dyDescent="0.2">
      <c r="A30" s="25" t="s">
        <v>46</v>
      </c>
      <c r="B30" s="21" t="s">
        <v>166</v>
      </c>
      <c r="C30" s="59">
        <v>31.893000000000001</v>
      </c>
      <c r="D30" s="18" t="s">
        <v>76</v>
      </c>
      <c r="E30" s="18" t="s">
        <v>76</v>
      </c>
      <c r="F30" s="18" t="s">
        <v>76</v>
      </c>
      <c r="G30" s="18" t="s">
        <v>76</v>
      </c>
      <c r="H30" s="18" t="s">
        <v>76</v>
      </c>
      <c r="I30" s="18" t="s">
        <v>76</v>
      </c>
      <c r="J30" s="18" t="s">
        <v>76</v>
      </c>
      <c r="K30" s="18">
        <f>2*16</f>
        <v>32</v>
      </c>
      <c r="L30" s="36">
        <f>2*16</f>
        <v>32</v>
      </c>
      <c r="M30" s="59">
        <v>0</v>
      </c>
      <c r="N30" s="59">
        <v>0</v>
      </c>
      <c r="O30" s="59">
        <v>0</v>
      </c>
      <c r="P30" s="59">
        <v>0</v>
      </c>
      <c r="Q30" s="59">
        <v>27.028041779999999</v>
      </c>
      <c r="R30" s="59">
        <f t="shared" si="4"/>
        <v>27.028041779999999</v>
      </c>
    </row>
    <row r="31" spans="1:18" ht="13.5" customHeight="1" x14ac:dyDescent="0.2">
      <c r="A31" s="25" t="s">
        <v>123</v>
      </c>
      <c r="B31" s="21" t="s">
        <v>93</v>
      </c>
      <c r="C31" s="59">
        <v>14.601000000000001</v>
      </c>
      <c r="D31" s="42">
        <f>2*16+2*10</f>
        <v>52</v>
      </c>
      <c r="E31" s="18" t="s">
        <v>76</v>
      </c>
      <c r="F31" s="18" t="s">
        <v>76</v>
      </c>
      <c r="G31" s="18" t="s">
        <v>76</v>
      </c>
      <c r="H31" s="18" t="s">
        <v>76</v>
      </c>
      <c r="I31" s="18" t="s">
        <v>76</v>
      </c>
      <c r="J31" s="18" t="s">
        <v>76</v>
      </c>
      <c r="K31" s="18" t="s">
        <v>76</v>
      </c>
      <c r="L31" s="42">
        <f>2*16+2*10</f>
        <v>52</v>
      </c>
      <c r="M31" s="59">
        <v>14.601000000000001</v>
      </c>
      <c r="N31" s="59">
        <v>0</v>
      </c>
      <c r="O31" s="59">
        <v>0</v>
      </c>
      <c r="P31" s="59">
        <v>0</v>
      </c>
      <c r="Q31" s="59">
        <v>0</v>
      </c>
      <c r="R31" s="59">
        <f t="shared" si="4"/>
        <v>14.601000000000001</v>
      </c>
    </row>
    <row r="32" spans="1:18" ht="17.25" customHeight="1" x14ac:dyDescent="0.2">
      <c r="A32" s="25" t="s">
        <v>126</v>
      </c>
      <c r="B32" s="21" t="s">
        <v>127</v>
      </c>
      <c r="C32" s="59">
        <v>14.601000000000001</v>
      </c>
      <c r="D32" s="18" t="s">
        <v>76</v>
      </c>
      <c r="E32" s="18" t="s">
        <v>76</v>
      </c>
      <c r="F32" s="18" t="s">
        <v>76</v>
      </c>
      <c r="G32" s="18" t="s">
        <v>76</v>
      </c>
      <c r="H32" s="18" t="s">
        <v>76</v>
      </c>
      <c r="I32" s="18">
        <f>2*16</f>
        <v>32</v>
      </c>
      <c r="J32" s="18" t="s">
        <v>76</v>
      </c>
      <c r="K32" s="18" t="s">
        <v>76</v>
      </c>
      <c r="L32" s="36">
        <f>2*16</f>
        <v>32</v>
      </c>
      <c r="M32" s="59">
        <v>0</v>
      </c>
      <c r="N32" s="59">
        <v>0</v>
      </c>
      <c r="O32" s="59">
        <v>12.373763460000001</v>
      </c>
      <c r="P32" s="59">
        <v>0</v>
      </c>
      <c r="Q32" s="59">
        <v>0</v>
      </c>
      <c r="R32" s="59">
        <f t="shared" si="4"/>
        <v>12.373763460000001</v>
      </c>
    </row>
    <row r="33" spans="1:18" ht="13.5" customHeight="1" x14ac:dyDescent="0.2">
      <c r="A33" s="25" t="s">
        <v>143</v>
      </c>
      <c r="B33" s="21" t="s">
        <v>144</v>
      </c>
      <c r="C33" s="62">
        <v>14.601000000000001</v>
      </c>
      <c r="D33" s="18" t="s">
        <v>76</v>
      </c>
      <c r="E33" s="18" t="s">
        <v>76</v>
      </c>
      <c r="F33" s="18" t="s">
        <v>76</v>
      </c>
      <c r="G33" s="18" t="s">
        <v>76</v>
      </c>
      <c r="H33" s="18" t="s">
        <v>76</v>
      </c>
      <c r="I33" s="18" t="s">
        <v>76</v>
      </c>
      <c r="J33" s="18">
        <v>32</v>
      </c>
      <c r="K33" s="18" t="s">
        <v>76</v>
      </c>
      <c r="L33" s="36">
        <v>32</v>
      </c>
      <c r="M33" s="59">
        <v>0</v>
      </c>
      <c r="N33" s="59">
        <v>0</v>
      </c>
      <c r="O33" s="59">
        <v>0</v>
      </c>
      <c r="P33" s="59">
        <v>12.373617450000001</v>
      </c>
      <c r="Q33" s="59">
        <v>0</v>
      </c>
      <c r="R33" s="59">
        <f t="shared" si="4"/>
        <v>12.373617450000001</v>
      </c>
    </row>
    <row r="34" spans="1:18" ht="12.75" x14ac:dyDescent="0.2">
      <c r="A34" s="25" t="s">
        <v>191</v>
      </c>
      <c r="B34" s="21" t="s">
        <v>122</v>
      </c>
      <c r="C34" s="59">
        <v>7.6840000000000002</v>
      </c>
      <c r="D34" s="18" t="s">
        <v>76</v>
      </c>
      <c r="E34" s="18" t="s">
        <v>76</v>
      </c>
      <c r="F34" s="18" t="s">
        <v>76</v>
      </c>
      <c r="G34" s="18" t="s">
        <v>76</v>
      </c>
      <c r="H34" s="42">
        <v>0.4</v>
      </c>
      <c r="I34" s="18" t="s">
        <v>76</v>
      </c>
      <c r="J34" s="18" t="s">
        <v>76</v>
      </c>
      <c r="K34" s="18" t="s">
        <v>76</v>
      </c>
      <c r="L34" s="36">
        <v>0.4</v>
      </c>
      <c r="M34" s="59">
        <v>0</v>
      </c>
      <c r="N34" s="59">
        <v>2.9968826399999995</v>
      </c>
      <c r="O34" s="59">
        <v>0</v>
      </c>
      <c r="P34" s="59">
        <v>0</v>
      </c>
      <c r="Q34" s="59">
        <v>0</v>
      </c>
      <c r="R34" s="59">
        <f t="shared" si="4"/>
        <v>2.9968826399999995</v>
      </c>
    </row>
    <row r="35" spans="1:18" ht="12.75" x14ac:dyDescent="0.2">
      <c r="A35" s="25" t="s">
        <v>128</v>
      </c>
      <c r="B35" s="21" t="s">
        <v>129</v>
      </c>
      <c r="C35" s="62">
        <v>7.6840000000000002</v>
      </c>
      <c r="D35" s="18" t="s">
        <v>76</v>
      </c>
      <c r="E35" s="18" t="s">
        <v>76</v>
      </c>
      <c r="F35" s="18" t="s">
        <v>76</v>
      </c>
      <c r="G35" s="18" t="s">
        <v>76</v>
      </c>
      <c r="H35" s="18" t="s">
        <v>76</v>
      </c>
      <c r="I35" s="18">
        <v>0.8</v>
      </c>
      <c r="J35" s="18" t="s">
        <v>76</v>
      </c>
      <c r="K35" s="18" t="s">
        <v>76</v>
      </c>
      <c r="L35" s="36">
        <v>0.8</v>
      </c>
      <c r="M35" s="59">
        <v>0</v>
      </c>
      <c r="N35" s="59">
        <v>0</v>
      </c>
      <c r="O35" s="59">
        <v>6.5118826400000005</v>
      </c>
      <c r="P35" s="59">
        <v>0</v>
      </c>
      <c r="Q35" s="59">
        <v>0</v>
      </c>
      <c r="R35" s="59">
        <f t="shared" si="4"/>
        <v>6.5118826400000005</v>
      </c>
    </row>
    <row r="36" spans="1:18" ht="12.75" x14ac:dyDescent="0.2">
      <c r="A36" s="25" t="s">
        <v>130</v>
      </c>
      <c r="B36" s="21" t="s">
        <v>131</v>
      </c>
      <c r="C36" s="62">
        <v>7.6840000000000002</v>
      </c>
      <c r="D36" s="18" t="s">
        <v>76</v>
      </c>
      <c r="E36" s="18" t="s">
        <v>76</v>
      </c>
      <c r="F36" s="18" t="s">
        <v>76</v>
      </c>
      <c r="G36" s="18" t="s">
        <v>76</v>
      </c>
      <c r="H36" s="18" t="s">
        <v>76</v>
      </c>
      <c r="I36" s="18">
        <v>0.8</v>
      </c>
      <c r="J36" s="18" t="s">
        <v>76</v>
      </c>
      <c r="K36" s="18" t="s">
        <v>76</v>
      </c>
      <c r="L36" s="36">
        <v>0.8</v>
      </c>
      <c r="M36" s="59">
        <v>0</v>
      </c>
      <c r="N36" s="59">
        <v>0</v>
      </c>
      <c r="O36" s="59">
        <v>6.5118826400000005</v>
      </c>
      <c r="P36" s="59">
        <v>0</v>
      </c>
      <c r="Q36" s="59">
        <v>0</v>
      </c>
      <c r="R36" s="59">
        <f t="shared" si="4"/>
        <v>6.5118826400000005</v>
      </c>
    </row>
    <row r="37" spans="1:18" ht="12.75" x14ac:dyDescent="0.2">
      <c r="A37" s="25" t="s">
        <v>132</v>
      </c>
      <c r="B37" s="50" t="s">
        <v>133</v>
      </c>
      <c r="C37" s="62">
        <v>7.8719999999999999</v>
      </c>
      <c r="D37" s="18" t="s">
        <v>76</v>
      </c>
      <c r="E37" s="18" t="s">
        <v>76</v>
      </c>
      <c r="F37" s="18" t="s">
        <v>76</v>
      </c>
      <c r="G37" s="18" t="s">
        <v>76</v>
      </c>
      <c r="H37" s="18" t="s">
        <v>76</v>
      </c>
      <c r="I37" s="18">
        <v>1.26</v>
      </c>
      <c r="J37" s="18" t="s">
        <v>76</v>
      </c>
      <c r="K37" s="18" t="s">
        <v>76</v>
      </c>
      <c r="L37" s="36">
        <v>1.26</v>
      </c>
      <c r="M37" s="59">
        <v>0</v>
      </c>
      <c r="N37" s="59">
        <v>0</v>
      </c>
      <c r="O37" s="59">
        <v>6.6712051199999998</v>
      </c>
      <c r="P37" s="59">
        <v>0</v>
      </c>
      <c r="Q37" s="59">
        <v>0</v>
      </c>
      <c r="R37" s="59">
        <f t="shared" si="4"/>
        <v>6.6712051199999998</v>
      </c>
    </row>
    <row r="38" spans="1:18" ht="12.75" x14ac:dyDescent="0.2">
      <c r="A38" s="25" t="s">
        <v>145</v>
      </c>
      <c r="B38" s="50" t="s">
        <v>146</v>
      </c>
      <c r="C38" s="62">
        <v>7.6840000000000002</v>
      </c>
      <c r="D38" s="18" t="s">
        <v>76</v>
      </c>
      <c r="E38" s="18" t="s">
        <v>76</v>
      </c>
      <c r="F38" s="18" t="s">
        <v>76</v>
      </c>
      <c r="G38" s="18" t="s">
        <v>76</v>
      </c>
      <c r="H38" s="18" t="s">
        <v>76</v>
      </c>
      <c r="I38" s="18" t="s">
        <v>76</v>
      </c>
      <c r="J38" s="18">
        <v>0.8</v>
      </c>
      <c r="K38" s="18" t="s">
        <v>76</v>
      </c>
      <c r="L38" s="36">
        <v>0.8</v>
      </c>
      <c r="M38" s="59">
        <v>0</v>
      </c>
      <c r="N38" s="59">
        <v>0</v>
      </c>
      <c r="O38" s="59">
        <v>0</v>
      </c>
      <c r="P38" s="59">
        <v>6.5118058000000003</v>
      </c>
      <c r="Q38" s="59">
        <v>0</v>
      </c>
      <c r="R38" s="59">
        <f t="shared" si="4"/>
        <v>6.5118058000000003</v>
      </c>
    </row>
    <row r="39" spans="1:18" ht="12.75" x14ac:dyDescent="0.2">
      <c r="A39" s="25" t="s">
        <v>147</v>
      </c>
      <c r="B39" s="50" t="s">
        <v>148</v>
      </c>
      <c r="C39" s="59">
        <v>7.6840000000000002</v>
      </c>
      <c r="D39" s="18" t="s">
        <v>76</v>
      </c>
      <c r="E39" s="18" t="s">
        <v>76</v>
      </c>
      <c r="F39" s="18" t="s">
        <v>76</v>
      </c>
      <c r="G39" s="18" t="s">
        <v>76</v>
      </c>
      <c r="H39" s="18" t="s">
        <v>76</v>
      </c>
      <c r="I39" s="18" t="s">
        <v>76</v>
      </c>
      <c r="J39" s="18">
        <v>0.8</v>
      </c>
      <c r="K39" s="18" t="s">
        <v>76</v>
      </c>
      <c r="L39" s="36">
        <v>0.8</v>
      </c>
      <c r="M39" s="59">
        <v>0</v>
      </c>
      <c r="N39" s="59">
        <v>0</v>
      </c>
      <c r="O39" s="59">
        <v>0</v>
      </c>
      <c r="P39" s="59">
        <v>6.5118058000000003</v>
      </c>
      <c r="Q39" s="59">
        <v>0</v>
      </c>
      <c r="R39" s="59">
        <f t="shared" si="4"/>
        <v>6.5118058000000003</v>
      </c>
    </row>
    <row r="40" spans="1:18" ht="12.75" x14ac:dyDescent="0.2">
      <c r="A40" s="25" t="s">
        <v>149</v>
      </c>
      <c r="B40" s="21" t="s">
        <v>150</v>
      </c>
      <c r="C40" s="59">
        <v>7.8719999999999999</v>
      </c>
      <c r="D40" s="18" t="s">
        <v>76</v>
      </c>
      <c r="E40" s="18" t="s">
        <v>76</v>
      </c>
      <c r="F40" s="18" t="s">
        <v>76</v>
      </c>
      <c r="G40" s="18" t="s">
        <v>76</v>
      </c>
      <c r="H40" s="18" t="s">
        <v>76</v>
      </c>
      <c r="I40" s="18" t="s">
        <v>76</v>
      </c>
      <c r="J40" s="18">
        <v>1.26</v>
      </c>
      <c r="K40" s="18" t="s">
        <v>76</v>
      </c>
      <c r="L40" s="36">
        <v>1.26</v>
      </c>
      <c r="M40" s="59">
        <v>0</v>
      </c>
      <c r="N40" s="59">
        <v>0</v>
      </c>
      <c r="O40" s="59">
        <v>0</v>
      </c>
      <c r="P40" s="59">
        <v>6.6711264000000003</v>
      </c>
      <c r="Q40" s="59">
        <v>0</v>
      </c>
      <c r="R40" s="59">
        <f t="shared" si="4"/>
        <v>6.6711264000000003</v>
      </c>
    </row>
    <row r="41" spans="1:18" ht="12.75" x14ac:dyDescent="0.2">
      <c r="A41" s="25" t="s">
        <v>167</v>
      </c>
      <c r="B41" s="21" t="s">
        <v>168</v>
      </c>
      <c r="C41" s="59">
        <v>7.6840000000000002</v>
      </c>
      <c r="D41" s="18" t="s">
        <v>76</v>
      </c>
      <c r="E41" s="18" t="s">
        <v>76</v>
      </c>
      <c r="F41" s="18" t="s">
        <v>76</v>
      </c>
      <c r="G41" s="18" t="s">
        <v>76</v>
      </c>
      <c r="H41" s="18" t="s">
        <v>76</v>
      </c>
      <c r="I41" s="18" t="s">
        <v>76</v>
      </c>
      <c r="J41" s="18" t="s">
        <v>76</v>
      </c>
      <c r="K41" s="18">
        <v>0.8</v>
      </c>
      <c r="L41" s="36">
        <v>0.8</v>
      </c>
      <c r="M41" s="59">
        <v>0</v>
      </c>
      <c r="N41" s="59">
        <v>0</v>
      </c>
      <c r="O41" s="59">
        <v>0</v>
      </c>
      <c r="P41" s="59">
        <v>0</v>
      </c>
      <c r="Q41" s="59">
        <v>6.5118826400000005</v>
      </c>
      <c r="R41" s="59">
        <f t="shared" si="4"/>
        <v>6.5118826400000005</v>
      </c>
    </row>
    <row r="42" spans="1:18" ht="12.75" x14ac:dyDescent="0.2">
      <c r="A42" s="25" t="s">
        <v>169</v>
      </c>
      <c r="B42" s="21" t="s">
        <v>170</v>
      </c>
      <c r="C42" s="59">
        <v>7.6840000000000002</v>
      </c>
      <c r="D42" s="18" t="s">
        <v>76</v>
      </c>
      <c r="E42" s="18" t="s">
        <v>76</v>
      </c>
      <c r="F42" s="18" t="s">
        <v>76</v>
      </c>
      <c r="G42" s="18" t="s">
        <v>76</v>
      </c>
      <c r="H42" s="18" t="s">
        <v>76</v>
      </c>
      <c r="I42" s="18" t="s">
        <v>76</v>
      </c>
      <c r="J42" s="18" t="s">
        <v>76</v>
      </c>
      <c r="K42" s="18">
        <v>0.8</v>
      </c>
      <c r="L42" s="36">
        <v>0.8</v>
      </c>
      <c r="M42" s="59">
        <v>0</v>
      </c>
      <c r="N42" s="59">
        <v>0</v>
      </c>
      <c r="O42" s="59">
        <v>0</v>
      </c>
      <c r="P42" s="59">
        <v>0</v>
      </c>
      <c r="Q42" s="59">
        <v>6.5118826400000005</v>
      </c>
      <c r="R42" s="59">
        <f t="shared" si="4"/>
        <v>6.5118826400000005</v>
      </c>
    </row>
    <row r="43" spans="1:18" ht="12.75" x14ac:dyDescent="0.2">
      <c r="A43" s="25" t="s">
        <v>171</v>
      </c>
      <c r="B43" s="21" t="s">
        <v>172</v>
      </c>
      <c r="C43" s="59">
        <v>7.8719999999999999</v>
      </c>
      <c r="D43" s="18" t="s">
        <v>76</v>
      </c>
      <c r="E43" s="18" t="s">
        <v>76</v>
      </c>
      <c r="F43" s="18" t="s">
        <v>76</v>
      </c>
      <c r="G43" s="18" t="s">
        <v>76</v>
      </c>
      <c r="H43" s="18" t="s">
        <v>76</v>
      </c>
      <c r="I43" s="18" t="s">
        <v>76</v>
      </c>
      <c r="J43" s="18" t="s">
        <v>76</v>
      </c>
      <c r="K43" s="18">
        <v>1.26</v>
      </c>
      <c r="L43" s="18">
        <v>1.26</v>
      </c>
      <c r="M43" s="59">
        <v>0</v>
      </c>
      <c r="N43" s="59">
        <v>0</v>
      </c>
      <c r="O43" s="59">
        <v>0</v>
      </c>
      <c r="P43" s="59">
        <v>0</v>
      </c>
      <c r="Q43" s="59">
        <v>6.6712051199999998</v>
      </c>
      <c r="R43" s="59">
        <f t="shared" si="4"/>
        <v>6.6712051199999998</v>
      </c>
    </row>
    <row r="44" spans="1:18" ht="12.75" x14ac:dyDescent="0.2">
      <c r="A44" s="25" t="s">
        <v>194</v>
      </c>
      <c r="B44" s="21" t="s">
        <v>97</v>
      </c>
      <c r="C44" s="62">
        <v>9.23</v>
      </c>
      <c r="D44" s="18">
        <v>0.8</v>
      </c>
      <c r="E44" s="18" t="s">
        <v>76</v>
      </c>
      <c r="F44" s="18" t="s">
        <v>76</v>
      </c>
      <c r="G44" s="18" t="s">
        <v>76</v>
      </c>
      <c r="H44" s="18" t="s">
        <v>76</v>
      </c>
      <c r="I44" s="18" t="s">
        <v>76</v>
      </c>
      <c r="J44" s="18" t="s">
        <v>76</v>
      </c>
      <c r="K44" s="18" t="s">
        <v>76</v>
      </c>
      <c r="L44" s="18">
        <v>0.8</v>
      </c>
      <c r="M44" s="59">
        <v>9.23</v>
      </c>
      <c r="N44" s="59">
        <v>0</v>
      </c>
      <c r="O44" s="59">
        <v>0</v>
      </c>
      <c r="P44" s="59">
        <v>0</v>
      </c>
      <c r="Q44" s="59">
        <v>0</v>
      </c>
      <c r="R44" s="59">
        <f t="shared" si="4"/>
        <v>9.23</v>
      </c>
    </row>
    <row r="45" spans="1:18" ht="12.75" x14ac:dyDescent="0.2">
      <c r="A45" s="25" t="s">
        <v>195</v>
      </c>
      <c r="B45" s="21" t="s">
        <v>94</v>
      </c>
      <c r="C45" s="70">
        <v>7.6842424400000002</v>
      </c>
      <c r="D45" s="39">
        <v>0.8</v>
      </c>
      <c r="E45" s="18" t="s">
        <v>76</v>
      </c>
      <c r="F45" s="18" t="s">
        <v>76</v>
      </c>
      <c r="G45" s="18" t="s">
        <v>76</v>
      </c>
      <c r="H45" s="18" t="s">
        <v>76</v>
      </c>
      <c r="I45" s="18" t="s">
        <v>76</v>
      </c>
      <c r="J45" s="18" t="s">
        <v>76</v>
      </c>
      <c r="K45" s="18" t="s">
        <v>76</v>
      </c>
      <c r="L45" s="39">
        <v>0.8</v>
      </c>
      <c r="M45" s="59">
        <v>7.6842424400000002</v>
      </c>
      <c r="N45" s="59">
        <v>0</v>
      </c>
      <c r="O45" s="59">
        <v>0</v>
      </c>
      <c r="P45" s="59">
        <v>0</v>
      </c>
      <c r="Q45" s="59">
        <v>0</v>
      </c>
      <c r="R45" s="59">
        <f t="shared" si="4"/>
        <v>7.6842424400000002</v>
      </c>
    </row>
    <row r="46" spans="1:18" ht="12.75" x14ac:dyDescent="0.2">
      <c r="A46" s="25" t="s">
        <v>196</v>
      </c>
      <c r="B46" s="21" t="s">
        <v>95</v>
      </c>
      <c r="C46" s="70">
        <v>7.6842424400000002</v>
      </c>
      <c r="D46" s="39">
        <v>0.8</v>
      </c>
      <c r="E46" s="18" t="s">
        <v>76</v>
      </c>
      <c r="F46" s="18" t="s">
        <v>76</v>
      </c>
      <c r="G46" s="18" t="s">
        <v>76</v>
      </c>
      <c r="H46" s="18" t="s">
        <v>76</v>
      </c>
      <c r="I46" s="18" t="s">
        <v>76</v>
      </c>
      <c r="J46" s="18" t="s">
        <v>76</v>
      </c>
      <c r="K46" s="18" t="s">
        <v>76</v>
      </c>
      <c r="L46" s="39">
        <v>0.8</v>
      </c>
      <c r="M46" s="59">
        <v>7.6842424400000002</v>
      </c>
      <c r="N46" s="59">
        <v>0</v>
      </c>
      <c r="O46" s="59">
        <v>0</v>
      </c>
      <c r="P46" s="59">
        <v>0</v>
      </c>
      <c r="Q46" s="59">
        <v>0</v>
      </c>
      <c r="R46" s="59">
        <f t="shared" si="4"/>
        <v>7.6842424400000002</v>
      </c>
    </row>
    <row r="47" spans="1:18" ht="12.75" x14ac:dyDescent="0.2">
      <c r="A47" s="25" t="s">
        <v>214</v>
      </c>
      <c r="B47" s="21" t="s">
        <v>96</v>
      </c>
      <c r="C47" s="70">
        <v>7.6842424400000002</v>
      </c>
      <c r="D47" s="39">
        <v>0.8</v>
      </c>
      <c r="E47" s="18" t="s">
        <v>76</v>
      </c>
      <c r="F47" s="18" t="s">
        <v>76</v>
      </c>
      <c r="G47" s="18" t="s">
        <v>76</v>
      </c>
      <c r="H47" s="18" t="s">
        <v>76</v>
      </c>
      <c r="I47" s="18" t="s">
        <v>76</v>
      </c>
      <c r="J47" s="18" t="s">
        <v>76</v>
      </c>
      <c r="K47" s="18" t="s">
        <v>76</v>
      </c>
      <c r="L47" s="39">
        <v>0.8</v>
      </c>
      <c r="M47" s="59">
        <v>7.6842424400000002</v>
      </c>
      <c r="N47" s="59">
        <v>0</v>
      </c>
      <c r="O47" s="59">
        <v>0</v>
      </c>
      <c r="P47" s="59">
        <v>0</v>
      </c>
      <c r="Q47" s="59">
        <v>0</v>
      </c>
      <c r="R47" s="59">
        <f t="shared" si="4"/>
        <v>7.6842424400000002</v>
      </c>
    </row>
    <row r="48" spans="1:18" ht="12.75" x14ac:dyDescent="0.2">
      <c r="A48" s="25" t="s">
        <v>134</v>
      </c>
      <c r="B48" s="21" t="s">
        <v>135</v>
      </c>
      <c r="C48" s="70">
        <v>7.6842424400000002</v>
      </c>
      <c r="D48" s="18" t="s">
        <v>76</v>
      </c>
      <c r="E48" s="18" t="s">
        <v>76</v>
      </c>
      <c r="F48" s="18" t="s">
        <v>76</v>
      </c>
      <c r="G48" s="18" t="s">
        <v>76</v>
      </c>
      <c r="H48" s="18" t="s">
        <v>76</v>
      </c>
      <c r="I48" s="18">
        <v>0.8</v>
      </c>
      <c r="J48" s="18" t="s">
        <v>76</v>
      </c>
      <c r="K48" s="18" t="s">
        <v>76</v>
      </c>
      <c r="L48" s="36">
        <v>0.8</v>
      </c>
      <c r="M48" s="59">
        <v>0</v>
      </c>
      <c r="N48" s="59">
        <v>0</v>
      </c>
      <c r="O48" s="59">
        <v>6.5120112557780008</v>
      </c>
      <c r="P48" s="59">
        <v>0</v>
      </c>
      <c r="Q48" s="59">
        <v>0</v>
      </c>
      <c r="R48" s="59">
        <f t="shared" si="4"/>
        <v>6.5120112557780008</v>
      </c>
    </row>
    <row r="49" spans="1:18" ht="12.75" x14ac:dyDescent="0.2">
      <c r="A49" s="25" t="s">
        <v>136</v>
      </c>
      <c r="B49" s="21" t="s">
        <v>137</v>
      </c>
      <c r="C49" s="70">
        <v>7.6842424400000002</v>
      </c>
      <c r="D49" s="18" t="s">
        <v>76</v>
      </c>
      <c r="E49" s="18" t="s">
        <v>76</v>
      </c>
      <c r="F49" s="18" t="s">
        <v>76</v>
      </c>
      <c r="G49" s="18" t="s">
        <v>76</v>
      </c>
      <c r="H49" s="18" t="s">
        <v>76</v>
      </c>
      <c r="I49" s="18">
        <v>0.8</v>
      </c>
      <c r="J49" s="18" t="s">
        <v>76</v>
      </c>
      <c r="K49" s="18" t="s">
        <v>76</v>
      </c>
      <c r="L49" s="36">
        <v>0.8</v>
      </c>
      <c r="M49" s="59">
        <v>0</v>
      </c>
      <c r="N49" s="59">
        <v>0</v>
      </c>
      <c r="O49" s="59">
        <v>6.5120112557780008</v>
      </c>
      <c r="P49" s="59">
        <v>0</v>
      </c>
      <c r="Q49" s="59">
        <v>0</v>
      </c>
      <c r="R49" s="59">
        <f t="shared" si="4"/>
        <v>6.5120112557780008</v>
      </c>
    </row>
    <row r="50" spans="1:18" ht="12.75" x14ac:dyDescent="0.2">
      <c r="A50" s="25" t="s">
        <v>151</v>
      </c>
      <c r="B50" s="21" t="s">
        <v>152</v>
      </c>
      <c r="C50" s="62">
        <v>7.6840000000000002</v>
      </c>
      <c r="D50" s="18" t="s">
        <v>76</v>
      </c>
      <c r="E50" s="18" t="s">
        <v>76</v>
      </c>
      <c r="F50" s="18" t="s">
        <v>76</v>
      </c>
      <c r="G50" s="18" t="s">
        <v>76</v>
      </c>
      <c r="H50" s="18" t="s">
        <v>76</v>
      </c>
      <c r="I50" s="51" t="s">
        <v>76</v>
      </c>
      <c r="J50" s="51">
        <v>0.8</v>
      </c>
      <c r="K50" s="18" t="s">
        <v>76</v>
      </c>
      <c r="L50" s="51">
        <v>0.8</v>
      </c>
      <c r="M50" s="59">
        <v>0</v>
      </c>
      <c r="N50" s="59">
        <v>0</v>
      </c>
      <c r="O50" s="59">
        <v>0</v>
      </c>
      <c r="P50" s="59">
        <v>6.5118058000000003</v>
      </c>
      <c r="Q50" s="59">
        <v>0</v>
      </c>
      <c r="R50" s="59">
        <f t="shared" si="4"/>
        <v>6.5118058000000003</v>
      </c>
    </row>
    <row r="51" spans="1:18" ht="12.75" x14ac:dyDescent="0.2">
      <c r="A51" s="25" t="s">
        <v>173</v>
      </c>
      <c r="B51" s="21" t="s">
        <v>174</v>
      </c>
      <c r="C51" s="18">
        <v>7.6840000000000002</v>
      </c>
      <c r="D51" s="18" t="s">
        <v>76</v>
      </c>
      <c r="E51" s="18" t="s">
        <v>76</v>
      </c>
      <c r="F51" s="18" t="s">
        <v>76</v>
      </c>
      <c r="G51" s="18" t="s">
        <v>76</v>
      </c>
      <c r="H51" s="18" t="s">
        <v>76</v>
      </c>
      <c r="I51" s="51" t="s">
        <v>76</v>
      </c>
      <c r="J51" s="18" t="s">
        <v>76</v>
      </c>
      <c r="K51" s="51">
        <v>0.8</v>
      </c>
      <c r="L51" s="51">
        <v>0.8</v>
      </c>
      <c r="M51" s="59">
        <v>0</v>
      </c>
      <c r="N51" s="59">
        <v>0</v>
      </c>
      <c r="O51" s="59">
        <v>0</v>
      </c>
      <c r="P51" s="59">
        <v>0</v>
      </c>
      <c r="Q51" s="61">
        <v>6.5118826400000005</v>
      </c>
      <c r="R51" s="59">
        <f t="shared" si="4"/>
        <v>6.5118826400000005</v>
      </c>
    </row>
    <row r="52" spans="1:18" ht="12.75" x14ac:dyDescent="0.2">
      <c r="A52" s="26" t="s">
        <v>16</v>
      </c>
      <c r="B52" s="48" t="s">
        <v>138</v>
      </c>
      <c r="C52" s="23">
        <f>SUM(C53:C55)</f>
        <v>16.285</v>
      </c>
      <c r="D52" s="18" t="s">
        <v>76</v>
      </c>
      <c r="E52" s="18" t="s">
        <v>76</v>
      </c>
      <c r="F52" s="18" t="s">
        <v>76</v>
      </c>
      <c r="G52" s="18" t="s">
        <v>76</v>
      </c>
      <c r="H52" s="18" t="s">
        <v>76</v>
      </c>
      <c r="I52" s="51" t="s">
        <v>76</v>
      </c>
      <c r="J52" s="18" t="s">
        <v>76</v>
      </c>
      <c r="K52" s="18" t="s">
        <v>76</v>
      </c>
      <c r="L52" s="18" t="s">
        <v>76</v>
      </c>
      <c r="M52" s="23">
        <f t="shared" ref="M52:R52" si="5">SUM(M53:M55)</f>
        <v>0</v>
      </c>
      <c r="N52" s="23">
        <f t="shared" si="5"/>
        <v>0</v>
      </c>
      <c r="O52" s="23">
        <f t="shared" si="5"/>
        <v>6.43299295</v>
      </c>
      <c r="P52" s="23">
        <f t="shared" si="5"/>
        <v>7.3677303000000007</v>
      </c>
      <c r="Q52" s="23">
        <f t="shared" si="5"/>
        <v>12.902578499999999</v>
      </c>
      <c r="R52" s="23">
        <f t="shared" si="5"/>
        <v>26.703301750000001</v>
      </c>
    </row>
    <row r="53" spans="1:18" ht="17.25" customHeight="1" x14ac:dyDescent="0.2">
      <c r="A53" s="25" t="s">
        <v>62</v>
      </c>
      <c r="B53" s="21" t="s">
        <v>139</v>
      </c>
      <c r="C53" s="62">
        <v>7.5910000000000002</v>
      </c>
      <c r="D53" s="18" t="s">
        <v>76</v>
      </c>
      <c r="E53" s="18" t="s">
        <v>76</v>
      </c>
      <c r="F53" s="18" t="s">
        <v>76</v>
      </c>
      <c r="G53" s="18" t="s">
        <v>76</v>
      </c>
      <c r="H53" s="18" t="s">
        <v>76</v>
      </c>
      <c r="I53" s="51" t="s">
        <v>76</v>
      </c>
      <c r="J53" s="18" t="s">
        <v>76</v>
      </c>
      <c r="K53" s="18" t="s">
        <v>76</v>
      </c>
      <c r="L53" s="18" t="s">
        <v>76</v>
      </c>
      <c r="M53" s="60">
        <v>0</v>
      </c>
      <c r="N53" s="60">
        <v>0</v>
      </c>
      <c r="O53" s="60">
        <v>6.43299295</v>
      </c>
      <c r="P53" s="60">
        <v>0</v>
      </c>
      <c r="Q53" s="59">
        <v>0</v>
      </c>
      <c r="R53" s="62">
        <f>SUM(M53:Q53)</f>
        <v>6.43299295</v>
      </c>
    </row>
    <row r="54" spans="1:18" ht="17.25" customHeight="1" x14ac:dyDescent="0.2">
      <c r="A54" s="25" t="s">
        <v>64</v>
      </c>
      <c r="B54" s="52" t="s">
        <v>153</v>
      </c>
      <c r="C54" s="60">
        <v>8.6940000000000008</v>
      </c>
      <c r="D54" s="18" t="s">
        <v>76</v>
      </c>
      <c r="E54" s="18" t="s">
        <v>76</v>
      </c>
      <c r="F54" s="18" t="s">
        <v>76</v>
      </c>
      <c r="G54" s="18" t="s">
        <v>76</v>
      </c>
      <c r="H54" s="18" t="s">
        <v>76</v>
      </c>
      <c r="I54" s="51" t="s">
        <v>76</v>
      </c>
      <c r="J54" s="51" t="s">
        <v>154</v>
      </c>
      <c r="K54" s="18" t="s">
        <v>76</v>
      </c>
      <c r="L54" s="51" t="s">
        <v>154</v>
      </c>
      <c r="M54" s="60">
        <v>0</v>
      </c>
      <c r="N54" s="60">
        <v>0</v>
      </c>
      <c r="O54" s="60">
        <v>0</v>
      </c>
      <c r="P54" s="60">
        <v>7.3677303000000007</v>
      </c>
      <c r="Q54" s="59">
        <v>0</v>
      </c>
      <c r="R54" s="62">
        <f>SUM(M54:Q54)</f>
        <v>7.3677303000000007</v>
      </c>
    </row>
    <row r="55" spans="1:18" ht="18.75" customHeight="1" x14ac:dyDescent="0.2">
      <c r="A55" s="25" t="s">
        <v>66</v>
      </c>
      <c r="B55" s="21" t="s">
        <v>175</v>
      </c>
      <c r="C55" s="62">
        <v>0</v>
      </c>
      <c r="D55" s="18" t="s">
        <v>76</v>
      </c>
      <c r="E55" s="18" t="s">
        <v>76</v>
      </c>
      <c r="F55" s="18" t="s">
        <v>76</v>
      </c>
      <c r="G55" s="18" t="s">
        <v>76</v>
      </c>
      <c r="H55" s="18" t="s">
        <v>76</v>
      </c>
      <c r="I55" s="51" t="s">
        <v>76</v>
      </c>
      <c r="J55" s="18" t="s">
        <v>76</v>
      </c>
      <c r="K55" s="51" t="s">
        <v>176</v>
      </c>
      <c r="L55" s="51" t="s">
        <v>176</v>
      </c>
      <c r="M55" s="60">
        <v>0</v>
      </c>
      <c r="N55" s="60">
        <v>0</v>
      </c>
      <c r="O55" s="60">
        <v>0</v>
      </c>
      <c r="P55" s="60">
        <v>0</v>
      </c>
      <c r="Q55" s="62">
        <v>12.902578499999999</v>
      </c>
      <c r="R55" s="62">
        <f>SUM(M55:Q55)</f>
        <v>12.902578499999999</v>
      </c>
    </row>
    <row r="56" spans="1:18" ht="12.75" x14ac:dyDescent="0.2">
      <c r="A56" s="26"/>
      <c r="B56" s="22" t="s">
        <v>17</v>
      </c>
      <c r="C56" s="47">
        <v>438.39469708000007</v>
      </c>
      <c r="D56" s="23" t="s">
        <v>76</v>
      </c>
      <c r="E56" s="23" t="s">
        <v>76</v>
      </c>
      <c r="F56" s="23" t="s">
        <v>76</v>
      </c>
      <c r="G56" s="23" t="s">
        <v>76</v>
      </c>
      <c r="H56" s="23" t="s">
        <v>76</v>
      </c>
      <c r="I56" s="85" t="s">
        <v>76</v>
      </c>
      <c r="J56" s="23" t="s">
        <v>76</v>
      </c>
      <c r="K56" s="18">
        <v>0</v>
      </c>
      <c r="L56" s="36">
        <v>0</v>
      </c>
      <c r="M56" s="37">
        <f>M14</f>
        <v>46.883727319999998</v>
      </c>
      <c r="N56" s="71">
        <f>N14</f>
        <v>59.958906540000008</v>
      </c>
      <c r="O56" s="71">
        <f>O14</f>
        <v>64.494429701556001</v>
      </c>
      <c r="P56" s="71">
        <f>P14</f>
        <v>88.089534970000003</v>
      </c>
      <c r="Q56" s="71">
        <f>Q14</f>
        <v>103.6862355</v>
      </c>
      <c r="R56" s="47">
        <f>SUM(M56:Q56)</f>
        <v>363.11283403155602</v>
      </c>
    </row>
    <row r="57" spans="1:18" ht="12.75" x14ac:dyDescent="0.2">
      <c r="A57" s="42"/>
      <c r="B57" s="65" t="s">
        <v>18</v>
      </c>
      <c r="C57" s="47">
        <v>438.39469708000007</v>
      </c>
      <c r="D57" s="23" t="s">
        <v>76</v>
      </c>
      <c r="E57" s="23" t="s">
        <v>76</v>
      </c>
      <c r="F57" s="23" t="s">
        <v>76</v>
      </c>
      <c r="G57" s="23" t="s">
        <v>76</v>
      </c>
      <c r="H57" s="23" t="s">
        <v>76</v>
      </c>
      <c r="I57" s="85" t="s">
        <v>76</v>
      </c>
      <c r="J57" s="23" t="s">
        <v>76</v>
      </c>
      <c r="K57" s="18">
        <v>0</v>
      </c>
      <c r="L57" s="36">
        <v>0</v>
      </c>
      <c r="M57" s="37">
        <f t="shared" ref="M57:R57" si="6">M56</f>
        <v>46.883727319999998</v>
      </c>
      <c r="N57" s="23">
        <f t="shared" si="6"/>
        <v>59.958906540000008</v>
      </c>
      <c r="O57" s="23">
        <f t="shared" si="6"/>
        <v>64.494429701556001</v>
      </c>
      <c r="P57" s="23">
        <f t="shared" si="6"/>
        <v>88.089534970000003</v>
      </c>
      <c r="Q57" s="23">
        <f t="shared" si="6"/>
        <v>103.6862355</v>
      </c>
      <c r="R57" s="47">
        <f t="shared" si="6"/>
        <v>363.11283403155602</v>
      </c>
    </row>
    <row r="59" spans="1:18" x14ac:dyDescent="0.25">
      <c r="A59" s="27"/>
      <c r="B59" s="19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53"/>
    </row>
    <row r="60" spans="1:18" x14ac:dyDescent="0.25">
      <c r="A60" s="27"/>
      <c r="B60" s="19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53"/>
    </row>
    <row r="61" spans="1:18" x14ac:dyDescent="0.25">
      <c r="A61" s="27"/>
      <c r="B61" s="1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53"/>
    </row>
    <row r="62" spans="1:18" ht="25.5" customHeight="1" x14ac:dyDescent="0.25">
      <c r="A62" s="27"/>
      <c r="B62" s="19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7"/>
    </row>
    <row r="63" spans="1:18" x14ac:dyDescent="0.25">
      <c r="A63" s="1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19"/>
    </row>
    <row r="64" spans="1:18" x14ac:dyDescent="0.25">
      <c r="A64" s="30"/>
      <c r="Q64" s="54"/>
    </row>
    <row r="65" spans="1:17" x14ac:dyDescent="0.25">
      <c r="A65" s="31"/>
    </row>
    <row r="66" spans="1:17" x14ac:dyDescent="0.25">
      <c r="A66" s="31"/>
      <c r="B66" s="29"/>
    </row>
    <row r="67" spans="1:17" ht="15.2" customHeight="1" x14ac:dyDescent="0.25">
      <c r="B67" s="87"/>
      <c r="C67" s="87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55"/>
    </row>
    <row r="68" spans="1:17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55"/>
    </row>
    <row r="69" spans="1:17" ht="15.2" customHeight="1" x14ac:dyDescent="0.25">
      <c r="A69" s="31"/>
      <c r="B69" s="87"/>
      <c r="C69" s="87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1:17" x14ac:dyDescent="0.25">
      <c r="A70" s="31"/>
      <c r="B70" s="87"/>
      <c r="C70" s="87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1:17" x14ac:dyDescent="0.25">
      <c r="A71" s="31"/>
    </row>
    <row r="72" spans="1:17" x14ac:dyDescent="0.25">
      <c r="A72" s="31"/>
    </row>
    <row r="73" spans="1:17" x14ac:dyDescent="0.25">
      <c r="Q73" s="55"/>
    </row>
  </sheetData>
  <sheetProtection selectLockedCells="1" selectUnlockedCells="1"/>
  <mergeCells count="26">
    <mergeCell ref="N1:R1"/>
    <mergeCell ref="N2:R2"/>
    <mergeCell ref="N3:R3"/>
    <mergeCell ref="N4:R4"/>
    <mergeCell ref="A6:R6"/>
    <mergeCell ref="A9:A12"/>
    <mergeCell ref="B9:B12"/>
    <mergeCell ref="C9:C10"/>
    <mergeCell ref="E10:H10"/>
    <mergeCell ref="B67:C67"/>
    <mergeCell ref="D9:R9"/>
    <mergeCell ref="R10:R11"/>
    <mergeCell ref="M10:M11"/>
    <mergeCell ref="N10:N11"/>
    <mergeCell ref="O10:O11"/>
    <mergeCell ref="P10:P11"/>
    <mergeCell ref="Q10:Q11"/>
    <mergeCell ref="B69:C69"/>
    <mergeCell ref="B70:C70"/>
    <mergeCell ref="L11:L12"/>
    <mergeCell ref="C11:C12"/>
    <mergeCell ref="E11:H11"/>
    <mergeCell ref="D11:D12"/>
    <mergeCell ref="I11:I12"/>
    <mergeCell ref="J11:J12"/>
    <mergeCell ref="K11:K12"/>
  </mergeCells>
  <printOptions horizontalCentered="1"/>
  <pageMargins left="0.19685039370078741" right="0.19685039370078741" top="0.39370078740157483" bottom="0.19685039370078741" header="0" footer="0"/>
  <pageSetup paperSize="8" scale="58" firstPageNumber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 </vt:lpstr>
      <vt:lpstr>приложение 3</vt:lpstr>
      <vt:lpstr>'приложение 1'!Область_печати</vt:lpstr>
      <vt:lpstr>'приложение 2 '!Область_печати</vt:lpstr>
      <vt:lpstr>'приложение 3'!Область_печати</vt:lpstr>
    </vt:vector>
  </TitlesOfParts>
  <Company>xyz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СкладневаТВ</dc:creator>
  <cp:lastModifiedBy>Ксения Юхневич</cp:lastModifiedBy>
  <cp:lastPrinted>2015-12-30T09:12:47Z</cp:lastPrinted>
  <dcterms:created xsi:type="dcterms:W3CDTF">2012-12-29T09:01:01Z</dcterms:created>
  <dcterms:modified xsi:type="dcterms:W3CDTF">2016-01-08T09:28:41Z</dcterms:modified>
</cp:coreProperties>
</file>